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Administration\Gestion des adherents\Adhérents\DOCS DECLARATION\2018\"/>
    </mc:Choice>
  </mc:AlternateContent>
  <bookViews>
    <workbookView xWindow="600" yWindow="30" windowWidth="15315" windowHeight="12330" activeTab="1"/>
  </bookViews>
  <sheets>
    <sheet name="Flaschen" sheetId="1" r:id="rId1"/>
    <sheet name="Geschenk" sheetId="4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R47" i="4" l="1"/>
  <c r="H121" i="1" l="1"/>
  <c r="H120" i="1"/>
  <c r="H119" i="1"/>
  <c r="H118" i="1"/>
  <c r="H114" i="1" l="1"/>
  <c r="H85" i="1" l="1"/>
  <c r="W55" i="4" l="1"/>
  <c r="U55" i="4"/>
  <c r="S55" i="4"/>
  <c r="P55" i="4"/>
  <c r="N55" i="4"/>
  <c r="L55" i="4"/>
  <c r="I55" i="4"/>
  <c r="G55" i="4"/>
  <c r="E55" i="4"/>
  <c r="E1" i="4"/>
  <c r="H112" i="1"/>
  <c r="H111" i="1"/>
  <c r="H110" i="1"/>
  <c r="H108" i="1"/>
  <c r="H107" i="1"/>
  <c r="H106" i="1"/>
  <c r="H104" i="1"/>
  <c r="H103" i="1"/>
  <c r="H102" i="1"/>
  <c r="H101" i="1"/>
  <c r="H100" i="1"/>
  <c r="H99" i="1"/>
  <c r="H68" i="1"/>
  <c r="H60" i="1"/>
  <c r="H51" i="1"/>
  <c r="H42" i="1"/>
  <c r="H33" i="1"/>
  <c r="H24" i="1"/>
  <c r="H15" i="1"/>
  <c r="H10" i="1" l="1"/>
  <c r="H18" i="1"/>
  <c r="H28" i="1"/>
  <c r="H36" i="1"/>
  <c r="H45" i="1"/>
  <c r="H54" i="1"/>
  <c r="H63" i="1"/>
  <c r="H72" i="1"/>
  <c r="X7" i="4"/>
  <c r="J10" i="4"/>
  <c r="Q11" i="4"/>
  <c r="X13" i="4"/>
  <c r="J15" i="4"/>
  <c r="Q16" i="4"/>
  <c r="X18" i="4"/>
  <c r="J20" i="4"/>
  <c r="Q21" i="4"/>
  <c r="X23" i="4"/>
  <c r="J25" i="4"/>
  <c r="Q26" i="4"/>
  <c r="X28" i="4"/>
  <c r="J30" i="4"/>
  <c r="Q31" i="4"/>
  <c r="X33" i="4"/>
  <c r="J35" i="4"/>
  <c r="Q36" i="4"/>
  <c r="X37" i="4"/>
  <c r="J39" i="4"/>
  <c r="Q41" i="4"/>
  <c r="X42" i="4"/>
  <c r="Q44" i="4"/>
  <c r="J7" i="4"/>
  <c r="Q8" i="4"/>
  <c r="X10" i="4"/>
  <c r="J13" i="4"/>
  <c r="Q14" i="4"/>
  <c r="X15" i="4"/>
  <c r="J18" i="4"/>
  <c r="Q19" i="4"/>
  <c r="X20" i="4"/>
  <c r="J23" i="4"/>
  <c r="Q24" i="4"/>
  <c r="X25" i="4"/>
  <c r="J28" i="4"/>
  <c r="Q29" i="4"/>
  <c r="X30" i="4"/>
  <c r="J33" i="4"/>
  <c r="Q34" i="4"/>
  <c r="X35" i="4"/>
  <c r="J37" i="4"/>
  <c r="Q38" i="4"/>
  <c r="X39" i="4"/>
  <c r="J42" i="4"/>
  <c r="Q43" i="4"/>
  <c r="H6" i="1"/>
  <c r="J8" i="4"/>
  <c r="Q10" i="4"/>
  <c r="X11" i="4"/>
  <c r="J14" i="4"/>
  <c r="Q15" i="4"/>
  <c r="X16" i="4"/>
  <c r="J19" i="4"/>
  <c r="Q20" i="4"/>
  <c r="X21" i="4"/>
  <c r="J24" i="4"/>
  <c r="Q25" i="4"/>
  <c r="X26" i="4"/>
  <c r="J29" i="4"/>
  <c r="Q30" i="4"/>
  <c r="X31" i="4"/>
  <c r="J34" i="4"/>
  <c r="Q35" i="4"/>
  <c r="X36" i="4"/>
  <c r="J38" i="4"/>
  <c r="Q39" i="4"/>
  <c r="X41" i="4"/>
  <c r="J43" i="4"/>
  <c r="X45" i="4"/>
  <c r="J47" i="4"/>
  <c r="Q49" i="4"/>
  <c r="X50" i="4"/>
  <c r="J52" i="4"/>
  <c r="Q53" i="4"/>
  <c r="X54" i="4"/>
  <c r="Q7" i="4"/>
  <c r="X8" i="4"/>
  <c r="J11" i="4"/>
  <c r="Q13" i="4"/>
  <c r="X14" i="4"/>
  <c r="J16" i="4"/>
  <c r="Q18" i="4"/>
  <c r="X19" i="4"/>
  <c r="J21" i="4"/>
  <c r="Q23" i="4"/>
  <c r="X24" i="4"/>
  <c r="J26" i="4"/>
  <c r="Q28" i="4"/>
  <c r="X29" i="4"/>
  <c r="J31" i="4"/>
  <c r="Q33" i="4"/>
  <c r="X34" i="4"/>
  <c r="J36" i="4"/>
  <c r="Q37" i="4"/>
  <c r="X38" i="4"/>
  <c r="J41" i="4"/>
  <c r="Q42" i="4"/>
  <c r="X43" i="4"/>
  <c r="H13" i="1"/>
  <c r="H22" i="1"/>
  <c r="H31" i="1"/>
  <c r="H39" i="1"/>
  <c r="H49" i="1"/>
  <c r="H57" i="1"/>
  <c r="H66" i="1"/>
  <c r="H75" i="1"/>
  <c r="H83" i="1"/>
  <c r="H7" i="1"/>
  <c r="H16" i="1"/>
  <c r="H25" i="1"/>
  <c r="H34" i="1"/>
  <c r="H43" i="1"/>
  <c r="H52" i="1"/>
  <c r="H61" i="1"/>
  <c r="H70" i="1"/>
  <c r="H78" i="1"/>
  <c r="H88" i="1"/>
  <c r="H93" i="1"/>
  <c r="H96" i="1"/>
  <c r="J45" i="4"/>
  <c r="Q46" i="4"/>
  <c r="X47" i="4"/>
  <c r="J50" i="4"/>
  <c r="Q51" i="4"/>
  <c r="X52" i="4"/>
  <c r="J54" i="4"/>
  <c r="X44" i="4"/>
  <c r="J46" i="4"/>
  <c r="Q47" i="4"/>
  <c r="X49" i="4"/>
  <c r="J51" i="4"/>
  <c r="Q52" i="4"/>
  <c r="X53" i="4"/>
  <c r="H77" i="1"/>
  <c r="H80" i="1"/>
  <c r="H86" i="1"/>
  <c r="H90" i="1"/>
  <c r="H95" i="1"/>
  <c r="J44" i="4"/>
  <c r="Q45" i="4"/>
  <c r="X46" i="4"/>
  <c r="J49" i="4"/>
  <c r="Q50" i="4"/>
  <c r="X51" i="4"/>
  <c r="J53" i="4"/>
  <c r="Q54" i="4"/>
  <c r="H11" i="1"/>
  <c r="H14" i="1"/>
  <c r="H20" i="1"/>
  <c r="H23" i="1"/>
  <c r="H29" i="1"/>
  <c r="H32" i="1"/>
  <c r="H37" i="1"/>
  <c r="H40" i="1"/>
  <c r="H46" i="1"/>
  <c r="H50" i="1"/>
  <c r="H55" i="1"/>
  <c r="H59" i="1"/>
  <c r="H64" i="1"/>
  <c r="H67" i="1"/>
  <c r="H73" i="1"/>
  <c r="H76" i="1"/>
  <c r="H81" i="1"/>
  <c r="H84" i="1"/>
  <c r="H91" i="1"/>
  <c r="H94" i="1"/>
  <c r="H8" i="1"/>
  <c r="H12" i="1"/>
  <c r="H17" i="1"/>
  <c r="H21" i="1"/>
  <c r="H26" i="1"/>
  <c r="H30" i="1"/>
  <c r="H35" i="1"/>
  <c r="H38" i="1"/>
  <c r="H44" i="1"/>
  <c r="H47" i="1"/>
  <c r="H53" i="1"/>
  <c r="H56" i="1"/>
  <c r="H62" i="1"/>
  <c r="H65" i="1"/>
  <c r="H71" i="1"/>
  <c r="H74" i="1"/>
  <c r="H79" i="1"/>
  <c r="H82" i="1"/>
  <c r="H89" i="1"/>
  <c r="H92" i="1"/>
  <c r="H115" i="1" l="1"/>
  <c r="Q55" i="4"/>
  <c r="X55" i="4"/>
  <c r="J55" i="4"/>
  <c r="H124" i="1" l="1"/>
</calcChain>
</file>

<file path=xl/sharedStrings.xml><?xml version="1.0" encoding="utf-8"?>
<sst xmlns="http://schemas.openxmlformats.org/spreadsheetml/2006/main" count="387" uniqueCount="154">
  <si>
    <t>V_ _ _ _ _</t>
  </si>
  <si>
    <t>Réf.</t>
  </si>
  <si>
    <t>(1 x 2) + (3 x 4)</t>
  </si>
  <si>
    <t>375 ml</t>
  </si>
  <si>
    <t>500 g</t>
  </si>
  <si>
    <t>750 ml</t>
  </si>
  <si>
    <t>550 g</t>
  </si>
  <si>
    <t>1500 ml</t>
  </si>
  <si>
    <t>1250 g</t>
  </si>
  <si>
    <t>125 ml</t>
  </si>
  <si>
    <t>180 g</t>
  </si>
  <si>
    <t>200 ml</t>
  </si>
  <si>
    <t>240 g</t>
  </si>
  <si>
    <t>880 g</t>
  </si>
  <si>
    <t>1730 g</t>
  </si>
  <si>
    <t>3000 ml</t>
  </si>
  <si>
    <t>2925 g</t>
  </si>
  <si>
    <t>4500 ml</t>
  </si>
  <si>
    <t>4200 g</t>
  </si>
  <si>
    <t>6000 ml</t>
  </si>
  <si>
    <t>5150 g</t>
  </si>
  <si>
    <t>9000 ml</t>
  </si>
  <si>
    <t>6700 g</t>
  </si>
  <si>
    <t>250 ml</t>
  </si>
  <si>
    <t>380 g</t>
  </si>
  <si>
    <t>500 ml</t>
  </si>
  <si>
    <t>1000 ml</t>
  </si>
  <si>
    <t>350 g</t>
  </si>
  <si>
    <t>750 g</t>
  </si>
  <si>
    <t>2000 ml</t>
  </si>
  <si>
    <t>800 g</t>
  </si>
  <si>
    <t/>
  </si>
  <si>
    <t>100 ml</t>
  </si>
  <si>
    <t>100 g</t>
  </si>
  <si>
    <t>187 ml</t>
  </si>
  <si>
    <t>145 g</t>
  </si>
  <si>
    <t>200 g</t>
  </si>
  <si>
    <t>400 g</t>
  </si>
  <si>
    <t>620 ml</t>
  </si>
  <si>
    <t>460 g</t>
  </si>
  <si>
    <t>1030 g</t>
  </si>
  <si>
    <t>1300 g</t>
  </si>
  <si>
    <t>1750 g</t>
  </si>
  <si>
    <t>5000 ml</t>
  </si>
  <si>
    <t>2985 g</t>
  </si>
  <si>
    <t>450 g</t>
  </si>
  <si>
    <t>480 g</t>
  </si>
  <si>
    <t>650 g</t>
  </si>
  <si>
    <t>700 g</t>
  </si>
  <si>
    <t>20 ml</t>
  </si>
  <si>
    <t>46 g</t>
  </si>
  <si>
    <t>30 ml</t>
  </si>
  <si>
    <t>60 g</t>
  </si>
  <si>
    <t>40 ml</t>
  </si>
  <si>
    <t>70 g</t>
  </si>
  <si>
    <t>50 ml</t>
  </si>
  <si>
    <t>75 g</t>
  </si>
  <si>
    <t>95 g</t>
  </si>
  <si>
    <t>220 g</t>
  </si>
  <si>
    <t>350 ml</t>
  </si>
  <si>
    <t>360 g</t>
  </si>
  <si>
    <t>700 ml</t>
  </si>
  <si>
    <t>430 g</t>
  </si>
  <si>
    <t>490 g</t>
  </si>
  <si>
    <t>59 g</t>
  </si>
  <si>
    <t>83 g</t>
  </si>
  <si>
    <t xml:space="preserve">50 ml </t>
  </si>
  <si>
    <t>90 g</t>
  </si>
  <si>
    <t>125 g</t>
  </si>
  <si>
    <t>280 g</t>
  </si>
  <si>
    <t>440 g</t>
  </si>
  <si>
    <t>580 g</t>
  </si>
  <si>
    <t>1750 ml</t>
  </si>
  <si>
    <t>850 g</t>
  </si>
  <si>
    <t>2500 ml</t>
  </si>
  <si>
    <t>1650 g</t>
  </si>
  <si>
    <t>110 g</t>
  </si>
  <si>
    <t>375 g</t>
  </si>
  <si>
    <t>428 g</t>
  </si>
  <si>
    <t>590 g</t>
  </si>
  <si>
    <t>715 g</t>
  </si>
  <si>
    <t>900 g</t>
  </si>
  <si>
    <t>1500 g</t>
  </si>
  <si>
    <t>2300 g</t>
  </si>
  <si>
    <t>151 g</t>
  </si>
  <si>
    <t>174 g</t>
  </si>
  <si>
    <t>223 g</t>
  </si>
  <si>
    <t>10000 ml</t>
  </si>
  <si>
    <t>466 g</t>
  </si>
  <si>
    <t>15000 ml</t>
  </si>
  <si>
    <t>599 g</t>
  </si>
  <si>
    <t>20000 ml</t>
  </si>
  <si>
    <t>926 g</t>
  </si>
  <si>
    <t>11 g</t>
  </si>
  <si>
    <t>15 g</t>
  </si>
  <si>
    <t>330 ml</t>
  </si>
  <si>
    <t>25 g</t>
  </si>
  <si>
    <t>14 g</t>
  </si>
  <si>
    <t>32 g</t>
  </si>
  <si>
    <t>50 g</t>
  </si>
  <si>
    <t>Mitgliedsnummer</t>
  </si>
  <si>
    <t>Meldungsjahr</t>
  </si>
  <si>
    <t>Volumen</t>
  </si>
  <si>
    <t>Beitrag/Flasche</t>
  </si>
  <si>
    <t>Anzahl</t>
  </si>
  <si>
    <t>Beitrag an VALORLUX</t>
  </si>
  <si>
    <t>der Flasche</t>
  </si>
  <si>
    <t>einer Flasche</t>
  </si>
  <si>
    <t>Kiste aus Karton (1)</t>
  </si>
  <si>
    <t>der Flaschen (2)</t>
  </si>
  <si>
    <t>Holzkiste (3)</t>
  </si>
  <si>
    <t>der Flaschen (4)</t>
  </si>
  <si>
    <t>SCHAUMWEINE - GLASFLASCHEN</t>
  </si>
  <si>
    <t>SEKT  - GLASFLASCHEN</t>
  </si>
  <si>
    <t>WEINE - LEICHTE GLASFLASCHEN</t>
  </si>
  <si>
    <t>WEINE - SCHWERE GLASFLASCHEN</t>
  </si>
  <si>
    <t>ANDERE PRODUKTE - LEICHTE GLASFLASCHEN</t>
  </si>
  <si>
    <t>ANDERE PRODUKTE - SCHWERE GLASFLASCHEN</t>
  </si>
  <si>
    <t>SPIRITUOSEN - LEICHTE GLASFLASCHEN</t>
  </si>
  <si>
    <t>SPIRITUOSEN - SCHWERE GLASFLASCHEN</t>
  </si>
  <si>
    <t>STEINGEFÄSSE</t>
  </si>
  <si>
    <t>BIG-IN-BAG</t>
  </si>
  <si>
    <t>GETRÄNKEDOSEN - ALUMINIUM</t>
  </si>
  <si>
    <t>FLASCHEN AUS PET</t>
  </si>
  <si>
    <t>GESCHENCKVERPACKUNGEN</t>
  </si>
  <si>
    <t>Zusammenfassung des Meldungsblattes "Geschenckverpackung"</t>
  </si>
  <si>
    <t>Geschenkverpackung aus Kartonnagen</t>
  </si>
  <si>
    <t>Geschenkverpackung aus Metall</t>
  </si>
  <si>
    <t>Geschenkverpackung aus Holz</t>
  </si>
  <si>
    <t>Name und Unterschrift des Verpackungsverantwortlichen</t>
  </si>
  <si>
    <t>Zertifikation (auf Basis des Rechnungsanhanges)</t>
  </si>
  <si>
    <t>GESAMT</t>
  </si>
  <si>
    <t>Geschenkverpackungen aus Kartonnagen</t>
  </si>
  <si>
    <t>Geschenkverpackungen aus Metall</t>
  </si>
  <si>
    <t>Geschenkverpackungen aus Holz</t>
  </si>
  <si>
    <t>Mittelgewicht</t>
  </si>
  <si>
    <t>Gesamt</t>
  </si>
  <si>
    <t>1 Flasche</t>
  </si>
  <si>
    <t>der Verpackung</t>
  </si>
  <si>
    <t>2 Flaschen</t>
  </si>
  <si>
    <t>3 Flaschen</t>
  </si>
  <si>
    <t>Beitrag</t>
  </si>
  <si>
    <t>SEKT - GLASFLASCHEN</t>
  </si>
  <si>
    <t>SPIRITUOSEN - LEICHTEGLASFLASCHEN</t>
  </si>
  <si>
    <t>1000 g</t>
  </si>
  <si>
    <t>820 g</t>
  </si>
  <si>
    <t>320 g</t>
  </si>
  <si>
    <t>540 g</t>
  </si>
  <si>
    <t>3800 g</t>
  </si>
  <si>
    <t>130 g</t>
  </si>
  <si>
    <t>POUCH-UP</t>
  </si>
  <si>
    <t>35 g</t>
  </si>
  <si>
    <t>Ref</t>
  </si>
  <si>
    <t>per Flasche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</si>
</sst>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"/>
    <numFmt numFmtId="165" formatCode="#,##0.000000\ &quot;EUR&quot;"/>
    <numFmt numFmtId="166" formatCode="#,##0.00\ &quot;€&quot;"/>
    <numFmt numFmtId="167" formatCode="0.000000\ &quot;euro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6"/>
      <color indexed="9"/>
      <name val="Arial Narrow"/>
      <family val="2"/>
    </font>
    <font>
      <sz val="16"/>
      <name val="Arial"/>
      <family val="2"/>
    </font>
    <font>
      <sz val="16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sz val="8"/>
      <color indexed="9"/>
      <name val="Arial Narrow"/>
      <family val="2"/>
    </font>
    <font>
      <sz val="10"/>
      <name val="Arial Narrow"/>
      <family val="2"/>
    </font>
    <font>
      <sz val="11"/>
      <color indexed="9"/>
      <name val="Arial Narrow"/>
      <family val="2"/>
    </font>
    <font>
      <sz val="11"/>
      <name val="Arial"/>
      <family val="2"/>
    </font>
    <font>
      <sz val="12"/>
      <color indexed="9"/>
      <name val="Arial Narrow"/>
      <family val="2"/>
    </font>
    <font>
      <sz val="12"/>
      <name val="Arial"/>
      <family val="2"/>
    </font>
    <font>
      <b/>
      <sz val="14"/>
      <name val="Arial Narrow"/>
      <family val="2"/>
    </font>
    <font>
      <b/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63"/>
        <bgColor indexed="64"/>
      </patternFill>
    </fill>
    <fill>
      <patternFill patternType="mediumGray"/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3">
    <xf numFmtId="0" fontId="0" fillId="0" borderId="0" xfId="0"/>
    <xf numFmtId="0" fontId="1" fillId="0" borderId="0" xfId="1" applyProtection="1">
      <protection hidden="1"/>
    </xf>
    <xf numFmtId="0" fontId="6" fillId="0" borderId="9" xfId="1" applyFont="1" applyBorder="1" applyProtection="1">
      <protection hidden="1"/>
    </xf>
    <xf numFmtId="0" fontId="6" fillId="0" borderId="10" xfId="1" applyFont="1" applyBorder="1" applyAlignment="1" applyProtection="1">
      <alignment horizontal="center"/>
      <protection hidden="1"/>
    </xf>
    <xf numFmtId="0" fontId="6" fillId="0" borderId="11" xfId="1" applyFont="1" applyBorder="1" applyAlignment="1" applyProtection="1">
      <alignment horizontal="center"/>
      <protection hidden="1"/>
    </xf>
    <xf numFmtId="164" fontId="6" fillId="0" borderId="12" xfId="1" applyNumberFormat="1" applyFont="1" applyBorder="1" applyAlignment="1" applyProtection="1">
      <alignment horizontal="center"/>
      <protection hidden="1"/>
    </xf>
    <xf numFmtId="164" fontId="6" fillId="0" borderId="9" xfId="1" applyNumberFormat="1" applyFont="1" applyBorder="1" applyAlignment="1" applyProtection="1">
      <alignment horizontal="center"/>
      <protection hidden="1"/>
    </xf>
    <xf numFmtId="0" fontId="6" fillId="0" borderId="13" xfId="1" applyFont="1" applyBorder="1" applyAlignment="1" applyProtection="1">
      <alignment horizontal="center"/>
      <protection hidden="1"/>
    </xf>
    <xf numFmtId="0" fontId="7" fillId="0" borderId="14" xfId="1" applyFont="1" applyBorder="1" applyProtection="1">
      <protection hidden="1"/>
    </xf>
    <xf numFmtId="0" fontId="6" fillId="0" borderId="15" xfId="1" applyFont="1" applyBorder="1" applyAlignment="1" applyProtection="1">
      <alignment horizontal="center"/>
      <protection hidden="1"/>
    </xf>
    <xf numFmtId="0" fontId="6" fillId="0" borderId="16" xfId="1" applyFont="1" applyBorder="1" applyAlignment="1" applyProtection="1">
      <alignment horizontal="center"/>
      <protection hidden="1"/>
    </xf>
    <xf numFmtId="164" fontId="6" fillId="0" borderId="14" xfId="1" applyNumberFormat="1" applyFont="1" applyBorder="1" applyAlignment="1" applyProtection="1">
      <alignment horizontal="center"/>
      <protection hidden="1"/>
    </xf>
    <xf numFmtId="1" fontId="6" fillId="0" borderId="16" xfId="1" applyNumberFormat="1" applyFont="1" applyBorder="1" applyAlignment="1" applyProtection="1">
      <alignment horizontal="center"/>
      <protection hidden="1"/>
    </xf>
    <xf numFmtId="0" fontId="6" fillId="0" borderId="17" xfId="1" applyFont="1" applyBorder="1" applyAlignment="1" applyProtection="1">
      <alignment horizontal="center"/>
      <protection hidden="1"/>
    </xf>
    <xf numFmtId="0" fontId="8" fillId="4" borderId="14" xfId="1" applyFont="1" applyFill="1" applyBorder="1" applyProtection="1">
      <protection hidden="1"/>
    </xf>
    <xf numFmtId="0" fontId="8" fillId="4" borderId="15" xfId="1" applyFont="1" applyFill="1" applyBorder="1" applyAlignment="1" applyProtection="1">
      <alignment horizontal="right"/>
      <protection hidden="1"/>
    </xf>
    <xf numFmtId="0" fontId="8" fillId="4" borderId="16" xfId="1" applyFont="1" applyFill="1" applyBorder="1" applyProtection="1">
      <protection hidden="1"/>
    </xf>
    <xf numFmtId="164" fontId="8" fillId="4" borderId="14" xfId="1" applyNumberFormat="1" applyFont="1" applyFill="1" applyBorder="1" applyProtection="1">
      <protection hidden="1"/>
    </xf>
    <xf numFmtId="1" fontId="8" fillId="4" borderId="16" xfId="1" applyNumberFormat="1" applyFont="1" applyFill="1" applyBorder="1" applyProtection="1">
      <protection hidden="1"/>
    </xf>
    <xf numFmtId="0" fontId="8" fillId="4" borderId="17" xfId="1" applyFont="1" applyFill="1" applyBorder="1" applyProtection="1">
      <protection hidden="1"/>
    </xf>
    <xf numFmtId="0" fontId="7" fillId="0" borderId="15" xfId="1" applyFont="1" applyBorder="1" applyAlignment="1" applyProtection="1">
      <alignment horizontal="right"/>
      <protection hidden="1"/>
    </xf>
    <xf numFmtId="0" fontId="7" fillId="0" borderId="16" xfId="1" applyFont="1" applyBorder="1" applyAlignment="1" applyProtection="1">
      <alignment horizontal="right"/>
      <protection hidden="1"/>
    </xf>
    <xf numFmtId="165" fontId="7" fillId="0" borderId="15" xfId="1" applyNumberFormat="1" applyFont="1" applyFill="1" applyBorder="1" applyAlignment="1" applyProtection="1">
      <alignment horizontal="center"/>
      <protection hidden="1"/>
    </xf>
    <xf numFmtId="3" fontId="9" fillId="3" borderId="19" xfId="1" applyNumberFormat="1" applyFont="1" applyFill="1" applyBorder="1" applyProtection="1">
      <protection locked="0" hidden="1"/>
    </xf>
    <xf numFmtId="165" fontId="7" fillId="0" borderId="14" xfId="1" applyNumberFormat="1" applyFont="1" applyFill="1" applyBorder="1" applyAlignment="1" applyProtection="1">
      <alignment horizontal="center"/>
    </xf>
    <xf numFmtId="1" fontId="9" fillId="3" borderId="17" xfId="1" applyNumberFormat="1" applyFont="1" applyFill="1" applyBorder="1" applyAlignment="1" applyProtection="1">
      <alignment horizontal="right"/>
      <protection locked="0" hidden="1"/>
    </xf>
    <xf numFmtId="166" fontId="9" fillId="0" borderId="17" xfId="1" applyNumberFormat="1" applyFont="1" applyBorder="1" applyProtection="1">
      <protection hidden="1"/>
    </xf>
    <xf numFmtId="0" fontId="8" fillId="4" borderId="16" xfId="1" applyFont="1" applyFill="1" applyBorder="1" applyAlignment="1" applyProtection="1">
      <alignment horizontal="right"/>
      <protection hidden="1"/>
    </xf>
    <xf numFmtId="164" fontId="8" fillId="4" borderId="14" xfId="1" applyNumberFormat="1" applyFont="1" applyFill="1" applyBorder="1" applyAlignment="1" applyProtection="1">
      <alignment horizontal="right"/>
      <protection hidden="1"/>
    </xf>
    <xf numFmtId="164" fontId="8" fillId="4" borderId="20" xfId="1" applyNumberFormat="1" applyFont="1" applyFill="1" applyBorder="1" applyAlignment="1" applyProtection="1">
      <alignment horizontal="right"/>
      <protection hidden="1"/>
    </xf>
    <xf numFmtId="164" fontId="8" fillId="4" borderId="14" xfId="1" applyNumberFormat="1" applyFont="1" applyFill="1" applyBorder="1" applyAlignment="1" applyProtection="1">
      <alignment horizontal="right"/>
    </xf>
    <xf numFmtId="1" fontId="8" fillId="4" borderId="21" xfId="1" applyNumberFormat="1" applyFont="1" applyFill="1" applyBorder="1" applyAlignment="1" applyProtection="1">
      <alignment horizontal="right"/>
      <protection hidden="1"/>
    </xf>
    <xf numFmtId="166" fontId="9" fillId="0" borderId="16" xfId="1" applyNumberFormat="1" applyFont="1" applyBorder="1" applyProtection="1">
      <protection hidden="1"/>
    </xf>
    <xf numFmtId="1" fontId="9" fillId="4" borderId="14" xfId="1" applyNumberFormat="1" applyFont="1" applyFill="1" applyBorder="1" applyAlignment="1" applyProtection="1">
      <alignment horizontal="right"/>
      <protection hidden="1"/>
    </xf>
    <xf numFmtId="1" fontId="8" fillId="4" borderId="14" xfId="1" applyNumberFormat="1" applyFont="1" applyFill="1" applyBorder="1" applyAlignment="1" applyProtection="1">
      <alignment horizontal="right"/>
      <protection hidden="1"/>
    </xf>
    <xf numFmtId="0" fontId="7" fillId="0" borderId="14" xfId="1" applyFont="1" applyBorder="1" applyAlignment="1" applyProtection="1">
      <alignment horizontal="right"/>
      <protection hidden="1"/>
    </xf>
    <xf numFmtId="0" fontId="7" fillId="0" borderId="22" xfId="1" applyFont="1" applyBorder="1" applyProtection="1">
      <protection hidden="1"/>
    </xf>
    <xf numFmtId="0" fontId="7" fillId="0" borderId="23" xfId="1" applyFont="1" applyBorder="1" applyAlignment="1" applyProtection="1">
      <alignment horizontal="right"/>
      <protection hidden="1"/>
    </xf>
    <xf numFmtId="0" fontId="7" fillId="0" borderId="24" xfId="1" applyFont="1" applyBorder="1" applyAlignment="1" applyProtection="1">
      <alignment horizontal="right"/>
      <protection hidden="1"/>
    </xf>
    <xf numFmtId="166" fontId="9" fillId="0" borderId="25" xfId="1" applyNumberFormat="1" applyFont="1" applyBorder="1" applyProtection="1">
      <protection hidden="1"/>
    </xf>
    <xf numFmtId="164" fontId="8" fillId="4" borderId="26" xfId="1" applyNumberFormat="1" applyFont="1" applyFill="1" applyBorder="1" applyAlignment="1" applyProtection="1">
      <alignment horizontal="right"/>
      <protection hidden="1"/>
    </xf>
    <xf numFmtId="0" fontId="8" fillId="4" borderId="27" xfId="1" applyFont="1" applyFill="1" applyBorder="1" applyProtection="1">
      <protection hidden="1"/>
    </xf>
    <xf numFmtId="164" fontId="8" fillId="4" borderId="27" xfId="1" applyNumberFormat="1" applyFont="1" applyFill="1" applyBorder="1" applyAlignment="1" applyProtection="1">
      <alignment horizontal="right"/>
      <protection hidden="1"/>
    </xf>
    <xf numFmtId="1" fontId="8" fillId="4" borderId="27" xfId="1" applyNumberFormat="1" applyFont="1" applyFill="1" applyBorder="1" applyAlignment="1" applyProtection="1">
      <alignment horizontal="right"/>
      <protection hidden="1"/>
    </xf>
    <xf numFmtId="0" fontId="7" fillId="4" borderId="15" xfId="1" applyFont="1" applyFill="1" applyBorder="1" applyAlignment="1" applyProtection="1">
      <alignment horizontal="right"/>
      <protection hidden="1"/>
    </xf>
    <xf numFmtId="0" fontId="7" fillId="4" borderId="16" xfId="1" applyFont="1" applyFill="1" applyBorder="1" applyAlignment="1" applyProtection="1">
      <alignment horizontal="right"/>
      <protection hidden="1"/>
    </xf>
    <xf numFmtId="164" fontId="7" fillId="4" borderId="14" xfId="1" applyNumberFormat="1" applyFont="1" applyFill="1" applyBorder="1" applyAlignment="1" applyProtection="1">
      <alignment horizontal="right"/>
      <protection hidden="1"/>
    </xf>
    <xf numFmtId="0" fontId="7" fillId="4" borderId="17" xfId="1" applyFont="1" applyFill="1" applyBorder="1" applyProtection="1">
      <protection hidden="1"/>
    </xf>
    <xf numFmtId="1" fontId="8" fillId="4" borderId="16" xfId="1" applyNumberFormat="1" applyFont="1" applyFill="1" applyBorder="1" applyAlignment="1" applyProtection="1">
      <alignment horizontal="right"/>
      <protection locked="0" hidden="1"/>
    </xf>
    <xf numFmtId="0" fontId="7" fillId="0" borderId="16" xfId="1" quotePrefix="1" applyFont="1" applyBorder="1" applyAlignment="1" applyProtection="1">
      <alignment horizontal="right"/>
      <protection hidden="1"/>
    </xf>
    <xf numFmtId="1" fontId="7" fillId="0" borderId="16" xfId="1" applyNumberFormat="1" applyFont="1" applyBorder="1" applyAlignment="1" applyProtection="1">
      <alignment horizontal="right"/>
      <protection locked="0" hidden="1"/>
    </xf>
    <xf numFmtId="164" fontId="7" fillId="0" borderId="14" xfId="1" applyNumberFormat="1" applyFont="1" applyBorder="1" applyAlignment="1" applyProtection="1">
      <alignment horizontal="right"/>
      <protection hidden="1"/>
    </xf>
    <xf numFmtId="165" fontId="7" fillId="0" borderId="21" xfId="1" applyNumberFormat="1" applyFont="1" applyFill="1" applyBorder="1" applyAlignment="1" applyProtection="1">
      <alignment horizontal="center"/>
      <protection hidden="1"/>
    </xf>
    <xf numFmtId="3" fontId="7" fillId="0" borderId="16" xfId="1" applyNumberFormat="1" applyFont="1" applyBorder="1" applyProtection="1">
      <protection locked="0" hidden="1"/>
    </xf>
    <xf numFmtId="1" fontId="7" fillId="0" borderId="19" xfId="1" applyNumberFormat="1" applyFont="1" applyBorder="1"/>
    <xf numFmtId="166" fontId="9" fillId="0" borderId="31" xfId="1" applyNumberFormat="1" applyFont="1" applyBorder="1" applyProtection="1">
      <protection hidden="1"/>
    </xf>
    <xf numFmtId="0" fontId="1" fillId="0" borderId="15" xfId="1" applyBorder="1" applyProtection="1">
      <protection hidden="1"/>
    </xf>
    <xf numFmtId="0" fontId="7" fillId="0" borderId="0" xfId="1" applyFont="1" applyProtection="1">
      <protection hidden="1"/>
    </xf>
    <xf numFmtId="0" fontId="7" fillId="0" borderId="19" xfId="1" quotePrefix="1" applyFont="1" applyBorder="1" applyAlignment="1" applyProtection="1">
      <alignment horizontal="right"/>
      <protection hidden="1"/>
    </xf>
    <xf numFmtId="0" fontId="6" fillId="0" borderId="20" xfId="1" applyFont="1" applyBorder="1" applyAlignment="1" applyProtection="1">
      <alignment horizontal="center"/>
      <protection hidden="1"/>
    </xf>
    <xf numFmtId="0" fontId="7" fillId="0" borderId="15" xfId="1" applyFont="1" applyBorder="1" applyProtection="1">
      <protection hidden="1"/>
    </xf>
    <xf numFmtId="165" fontId="7" fillId="5" borderId="14" xfId="1" applyNumberFormat="1" applyFont="1" applyFill="1" applyBorder="1" applyAlignment="1" applyProtection="1">
      <alignment horizontal="center"/>
      <protection hidden="1"/>
    </xf>
    <xf numFmtId="3" fontId="9" fillId="5" borderId="19" xfId="1" applyNumberFormat="1" applyFont="1" applyFill="1" applyBorder="1" applyProtection="1">
      <protection hidden="1"/>
    </xf>
    <xf numFmtId="167" fontId="7" fillId="5" borderId="14" xfId="1" applyNumberFormat="1" applyFont="1" applyFill="1" applyBorder="1" applyAlignment="1" applyProtection="1">
      <alignment horizontal="right"/>
      <protection hidden="1"/>
    </xf>
    <xf numFmtId="1" fontId="9" fillId="5" borderId="16" xfId="1" applyNumberFormat="1" applyFont="1" applyFill="1" applyBorder="1" applyAlignment="1" applyProtection="1">
      <alignment horizontal="right"/>
      <protection hidden="1"/>
    </xf>
    <xf numFmtId="0" fontId="7" fillId="0" borderId="29" xfId="1" applyFont="1" applyBorder="1" applyProtection="1">
      <protection hidden="1"/>
    </xf>
    <xf numFmtId="0" fontId="7" fillId="0" borderId="29" xfId="1" quotePrefix="1" applyFont="1" applyBorder="1" applyAlignment="1" applyProtection="1">
      <alignment horizontal="right"/>
      <protection hidden="1"/>
    </xf>
    <xf numFmtId="167" fontId="7" fillId="0" borderId="30" xfId="1" applyNumberFormat="1" applyFont="1" applyBorder="1" applyAlignment="1" applyProtection="1">
      <alignment horizontal="right"/>
      <protection hidden="1"/>
    </xf>
    <xf numFmtId="1" fontId="7" fillId="0" borderId="16" xfId="1" applyNumberFormat="1" applyFont="1" applyBorder="1" applyProtection="1">
      <protection locked="0" hidden="1"/>
    </xf>
    <xf numFmtId="164" fontId="7" fillId="0" borderId="1" xfId="1" applyNumberFormat="1" applyFont="1" applyBorder="1" applyProtection="1">
      <protection hidden="1"/>
    </xf>
    <xf numFmtId="0" fontId="7" fillId="0" borderId="2" xfId="1" applyFont="1" applyBorder="1" applyProtection="1">
      <protection hidden="1"/>
    </xf>
    <xf numFmtId="164" fontId="7" fillId="0" borderId="2" xfId="1" applyNumberFormat="1" applyFont="1" applyBorder="1" applyProtection="1">
      <protection hidden="1"/>
    </xf>
    <xf numFmtId="1" fontId="7" fillId="0" borderId="3" xfId="1" applyNumberFormat="1" applyFont="1" applyBorder="1" applyProtection="1">
      <protection hidden="1"/>
    </xf>
    <xf numFmtId="164" fontId="7" fillId="0" borderId="30" xfId="1" applyNumberFormat="1" applyFont="1" applyBorder="1" applyProtection="1">
      <protection hidden="1"/>
    </xf>
    <xf numFmtId="0" fontId="7" fillId="0" borderId="0" xfId="1" applyFont="1" applyBorder="1" applyProtection="1">
      <protection hidden="1"/>
    </xf>
    <xf numFmtId="164" fontId="7" fillId="0" borderId="0" xfId="1" applyNumberFormat="1" applyFont="1" applyBorder="1" applyProtection="1">
      <protection hidden="1"/>
    </xf>
    <xf numFmtId="1" fontId="7" fillId="0" borderId="33" xfId="1" applyNumberFormat="1" applyFont="1" applyBorder="1" applyProtection="1">
      <protection hidden="1"/>
    </xf>
    <xf numFmtId="164" fontId="7" fillId="0" borderId="5" xfId="1" applyNumberFormat="1" applyFont="1" applyBorder="1" applyProtection="1">
      <protection hidden="1"/>
    </xf>
    <xf numFmtId="0" fontId="7" fillId="0" borderId="6" xfId="1" applyFont="1" applyBorder="1" applyProtection="1">
      <protection hidden="1"/>
    </xf>
    <xf numFmtId="164" fontId="7" fillId="0" borderId="6" xfId="1" applyNumberFormat="1" applyFont="1" applyBorder="1" applyProtection="1">
      <protection hidden="1"/>
    </xf>
    <xf numFmtId="1" fontId="7" fillId="0" borderId="7" xfId="1" applyNumberFormat="1" applyFont="1" applyBorder="1" applyProtection="1">
      <protection hidden="1"/>
    </xf>
    <xf numFmtId="1" fontId="1" fillId="0" borderId="0" xfId="1" applyNumberFormat="1" applyProtection="1">
      <protection hidden="1"/>
    </xf>
    <xf numFmtId="0" fontId="7" fillId="0" borderId="15" xfId="1" applyFont="1" applyFill="1" applyBorder="1" applyAlignment="1" applyProtection="1">
      <alignment horizontal="right"/>
      <protection hidden="1"/>
    </xf>
    <xf numFmtId="164" fontId="7" fillId="0" borderId="50" xfId="1" applyNumberFormat="1" applyFont="1" applyFill="1" applyBorder="1" applyAlignment="1" applyProtection="1">
      <alignment horizontal="right"/>
      <protection hidden="1"/>
    </xf>
    <xf numFmtId="1" fontId="7" fillId="0" borderId="16" xfId="1" applyNumberFormat="1" applyFont="1" applyFill="1" applyBorder="1" applyAlignment="1" applyProtection="1">
      <alignment horizontal="right"/>
      <protection locked="0" hidden="1"/>
    </xf>
    <xf numFmtId="0" fontId="7" fillId="0" borderId="17" xfId="1" applyFont="1" applyFill="1" applyBorder="1" applyProtection="1">
      <protection hidden="1"/>
    </xf>
    <xf numFmtId="0" fontId="1" fillId="0" borderId="0" xfId="1" applyFont="1" applyFill="1" applyProtection="1">
      <protection hidden="1"/>
    </xf>
    <xf numFmtId="0" fontId="7" fillId="0" borderId="14" xfId="1" applyFont="1" applyFill="1" applyBorder="1" applyAlignment="1" applyProtection="1">
      <alignment horizontal="right"/>
      <protection hidden="1"/>
    </xf>
    <xf numFmtId="0" fontId="7" fillId="0" borderId="16" xfId="1" applyFont="1" applyFill="1" applyBorder="1" applyAlignment="1" applyProtection="1">
      <alignment horizontal="right"/>
      <protection hidden="1"/>
    </xf>
    <xf numFmtId="0" fontId="7" fillId="0" borderId="30" xfId="1" applyFont="1" applyBorder="1" applyAlignment="1" applyProtection="1">
      <alignment horizontal="center" vertical="center"/>
      <protection hidden="1"/>
    </xf>
    <xf numFmtId="0" fontId="1" fillId="0" borderId="0" xfId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" fillId="0" borderId="30" xfId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166" fontId="14" fillId="0" borderId="4" xfId="1" applyNumberFormat="1" applyFont="1" applyBorder="1" applyAlignment="1" applyProtection="1">
      <alignment horizontal="center" vertical="center"/>
      <protection hidden="1"/>
    </xf>
    <xf numFmtId="166" fontId="15" fillId="0" borderId="18" xfId="1" applyNumberFormat="1" applyFont="1" applyBorder="1" applyAlignment="1">
      <alignment horizontal="center" vertical="center"/>
    </xf>
    <xf numFmtId="166" fontId="15" fillId="0" borderId="8" xfId="1" applyNumberFormat="1" applyFont="1" applyBorder="1" applyAlignment="1">
      <alignment horizontal="center" vertical="center"/>
    </xf>
    <xf numFmtId="0" fontId="2" fillId="2" borderId="1" xfId="1" applyFont="1" applyFill="1" applyBorder="1" applyAlignment="1" applyProtection="1">
      <alignment horizontal="center" vertical="center"/>
      <protection hidden="1"/>
    </xf>
    <xf numFmtId="0" fontId="3" fillId="0" borderId="2" xfId="1" applyFont="1" applyBorder="1" applyAlignment="1"/>
    <xf numFmtId="0" fontId="3" fillId="0" borderId="3" xfId="1" applyFont="1" applyBorder="1" applyAlignment="1"/>
    <xf numFmtId="0" fontId="3" fillId="0" borderId="5" xfId="1" applyFont="1" applyBorder="1" applyAlignment="1"/>
    <xf numFmtId="0" fontId="3" fillId="0" borderId="6" xfId="1" applyFont="1" applyBorder="1" applyAlignment="1"/>
    <xf numFmtId="0" fontId="3" fillId="0" borderId="7" xfId="1" applyFont="1" applyBorder="1" applyAlignment="1"/>
    <xf numFmtId="0" fontId="4" fillId="3" borderId="4" xfId="1" applyFont="1" applyFill="1" applyBorder="1" applyAlignment="1" applyProtection="1">
      <alignment horizontal="center" vertical="center"/>
      <protection locked="0" hidden="1"/>
    </xf>
    <xf numFmtId="0" fontId="4" fillId="3" borderId="8" xfId="1" applyFont="1" applyFill="1" applyBorder="1" applyAlignment="1" applyProtection="1">
      <alignment horizontal="center" vertical="center"/>
      <protection locked="0" hidden="1"/>
    </xf>
    <xf numFmtId="0" fontId="5" fillId="0" borderId="4" xfId="1" applyFont="1" applyFill="1" applyBorder="1" applyAlignment="1" applyProtection="1">
      <alignment horizontal="center" vertical="center"/>
      <protection hidden="1"/>
    </xf>
    <xf numFmtId="0" fontId="5" fillId="0" borderId="8" xfId="1" applyFont="1" applyFill="1" applyBorder="1" applyAlignment="1" applyProtection="1">
      <alignment horizontal="center" vertical="center"/>
      <protection hidden="1"/>
    </xf>
    <xf numFmtId="0" fontId="10" fillId="2" borderId="28" xfId="1" applyFont="1" applyFill="1" applyBorder="1" applyAlignment="1" applyProtection="1">
      <alignment horizontal="center" vertical="center" wrapText="1"/>
      <protection hidden="1"/>
    </xf>
    <xf numFmtId="0" fontId="11" fillId="0" borderId="29" xfId="1" applyFont="1" applyBorder="1" applyAlignment="1">
      <alignment vertical="center" wrapText="1"/>
    </xf>
    <xf numFmtId="0" fontId="11" fillId="0" borderId="31" xfId="1" applyFont="1" applyBorder="1" applyAlignment="1">
      <alignment vertical="center" wrapText="1"/>
    </xf>
    <xf numFmtId="0" fontId="11" fillId="0" borderId="3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1" fillId="0" borderId="33" xfId="1" applyFont="1" applyBorder="1" applyAlignment="1">
      <alignment vertical="center" wrapText="1"/>
    </xf>
    <xf numFmtId="0" fontId="12" fillId="2" borderId="1" xfId="1" applyFont="1" applyFill="1" applyBorder="1" applyAlignment="1" applyProtection="1">
      <alignment horizontal="center" vertical="center"/>
      <protection hidden="1"/>
    </xf>
    <xf numFmtId="0" fontId="12" fillId="2" borderId="2" xfId="1" applyFont="1" applyFill="1" applyBorder="1" applyAlignment="1" applyProtection="1">
      <alignment horizontal="center" vertical="center"/>
      <protection hidden="1"/>
    </xf>
    <xf numFmtId="0" fontId="12" fillId="2" borderId="3" xfId="1" applyFont="1" applyFill="1" applyBorder="1" applyAlignment="1" applyProtection="1">
      <alignment horizontal="center" vertical="center"/>
      <protection hidden="1"/>
    </xf>
    <xf numFmtId="0" fontId="13" fillId="0" borderId="5" xfId="1" applyFont="1" applyBorder="1" applyAlignment="1">
      <alignment vertical="center"/>
    </xf>
    <xf numFmtId="0" fontId="13" fillId="0" borderId="6" xfId="1" applyFont="1" applyBorder="1" applyAlignment="1">
      <alignment vertical="center"/>
    </xf>
    <xf numFmtId="0" fontId="13" fillId="0" borderId="7" xfId="1" applyFont="1" applyBorder="1" applyAlignment="1">
      <alignment vertical="center"/>
    </xf>
    <xf numFmtId="0" fontId="2" fillId="2" borderId="32" xfId="1" applyFont="1" applyFill="1" applyBorder="1" applyAlignment="1" applyProtection="1">
      <alignment horizontal="center" vertical="center"/>
      <protection hidden="1"/>
    </xf>
    <xf numFmtId="0" fontId="3" fillId="0" borderId="18" xfId="1" applyFont="1" applyBorder="1" applyAlignment="1">
      <alignment vertical="center"/>
    </xf>
    <xf numFmtId="0" fontId="2" fillId="2" borderId="30" xfId="1" applyFont="1" applyFill="1" applyBorder="1" applyAlignment="1" applyProtection="1">
      <alignment horizontal="center" vertical="center"/>
      <protection locked="0"/>
    </xf>
    <xf numFmtId="0" fontId="2" fillId="2" borderId="0" xfId="1" applyFont="1" applyFill="1" applyBorder="1" applyAlignment="1" applyProtection="1">
      <alignment horizontal="center" vertical="center"/>
      <protection locked="0"/>
    </xf>
    <xf numFmtId="0" fontId="2" fillId="2" borderId="33" xfId="1" applyFont="1" applyFill="1" applyBorder="1" applyAlignment="1" applyProtection="1">
      <alignment horizontal="center" vertical="center"/>
      <protection locked="0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3" xfId="1" applyFont="1" applyFill="1" applyBorder="1" applyAlignment="1" applyProtection="1">
      <alignment horizontal="center" vertical="center"/>
      <protection locked="0"/>
    </xf>
    <xf numFmtId="0" fontId="5" fillId="0" borderId="30" xfId="1" applyFont="1" applyFill="1" applyBorder="1" applyAlignment="1" applyProtection="1">
      <alignment horizontal="center" vertical="center"/>
      <protection locked="0"/>
    </xf>
    <xf numFmtId="0" fontId="1" fillId="0" borderId="0" xfId="1" applyProtection="1">
      <protection locked="0"/>
    </xf>
    <xf numFmtId="0" fontId="2" fillId="2" borderId="5" xfId="1" applyFont="1" applyFill="1" applyBorder="1" applyAlignment="1" applyProtection="1">
      <alignment horizontal="center" vertical="center"/>
      <protection locked="0"/>
    </xf>
    <xf numFmtId="0" fontId="2" fillId="2" borderId="6" xfId="1" applyFont="1" applyFill="1" applyBorder="1" applyAlignment="1" applyProtection="1">
      <alignment horizontal="center" vertical="center"/>
      <protection locked="0"/>
    </xf>
    <xf numFmtId="0" fontId="2" fillId="2" borderId="7" xfId="1" applyFont="1" applyFill="1" applyBorder="1" applyAlignment="1" applyProtection="1">
      <alignment horizontal="center" vertical="center"/>
      <protection locked="0"/>
    </xf>
    <xf numFmtId="0" fontId="4" fillId="0" borderId="5" xfId="1" applyFont="1" applyFill="1" applyBorder="1" applyAlignment="1" applyProtection="1">
      <alignment horizontal="center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Protection="1">
      <protection locked="0"/>
    </xf>
    <xf numFmtId="0" fontId="3" fillId="0" borderId="0" xfId="1" applyFont="1" applyFill="1" applyBorder="1" applyAlignment="1" applyProtection="1"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 applyProtection="1">
      <alignment horizontal="center"/>
      <protection locked="0"/>
    </xf>
    <xf numFmtId="0" fontId="6" fillId="0" borderId="9" xfId="1" applyFont="1" applyBorder="1" applyProtection="1">
      <protection locked="0"/>
    </xf>
    <xf numFmtId="0" fontId="6" fillId="0" borderId="10" xfId="1" applyFont="1" applyBorder="1" applyAlignment="1" applyProtection="1">
      <alignment horizontal="center"/>
      <protection locked="0"/>
    </xf>
    <xf numFmtId="0" fontId="6" fillId="0" borderId="34" xfId="1" applyFont="1" applyBorder="1" applyAlignment="1" applyProtection="1">
      <alignment horizontal="center"/>
      <protection locked="0"/>
    </xf>
    <xf numFmtId="164" fontId="6" fillId="0" borderId="9" xfId="1" applyNumberFormat="1" applyFont="1" applyBorder="1" applyAlignment="1" applyProtection="1">
      <alignment horizontal="center"/>
      <protection locked="0"/>
    </xf>
    <xf numFmtId="164" fontId="6" fillId="0" borderId="10" xfId="1" applyNumberFormat="1" applyFont="1" applyBorder="1" applyAlignment="1" applyProtection="1">
      <alignment horizontal="center"/>
      <protection locked="0"/>
    </xf>
    <xf numFmtId="0" fontId="1" fillId="0" borderId="35" xfId="1" applyFill="1" applyBorder="1" applyAlignment="1" applyProtection="1">
      <alignment horizontal="center" vertical="center"/>
      <protection locked="0"/>
    </xf>
    <xf numFmtId="164" fontId="6" fillId="0" borderId="36" xfId="1" applyNumberFormat="1" applyFont="1" applyBorder="1" applyAlignment="1" applyProtection="1">
      <alignment horizontal="center"/>
      <protection locked="0"/>
    </xf>
    <xf numFmtId="0" fontId="7" fillId="0" borderId="22" xfId="1" applyFont="1" applyBorder="1" applyProtection="1">
      <protection locked="0"/>
    </xf>
    <xf numFmtId="0" fontId="6" fillId="0" borderId="23" xfId="1" applyFont="1" applyBorder="1" applyAlignment="1" applyProtection="1">
      <alignment horizontal="center"/>
      <protection locked="0"/>
    </xf>
    <xf numFmtId="0" fontId="6" fillId="0" borderId="37" xfId="1" applyFont="1" applyBorder="1" applyAlignment="1" applyProtection="1">
      <alignment horizontal="center"/>
      <protection locked="0"/>
    </xf>
    <xf numFmtId="164" fontId="6" fillId="0" borderId="22" xfId="1" applyNumberFormat="1" applyFont="1" applyBorder="1" applyAlignment="1" applyProtection="1">
      <alignment horizontal="center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164" fontId="6" fillId="0" borderId="37" xfId="1" applyNumberFormat="1" applyFont="1" applyBorder="1" applyAlignment="1" applyProtection="1">
      <alignment horizontal="center"/>
      <protection locked="0"/>
    </xf>
    <xf numFmtId="0" fontId="1" fillId="0" borderId="38" xfId="1" applyFill="1" applyBorder="1" applyAlignment="1" applyProtection="1">
      <alignment horizontal="center" vertical="center"/>
      <protection locked="0"/>
    </xf>
    <xf numFmtId="164" fontId="6" fillId="0" borderId="39" xfId="1" applyNumberFormat="1" applyFont="1" applyBorder="1" applyAlignment="1" applyProtection="1">
      <alignment horizontal="center"/>
      <protection locked="0"/>
    </xf>
    <xf numFmtId="0" fontId="8" fillId="4" borderId="12" xfId="1" applyFont="1" applyFill="1" applyBorder="1" applyProtection="1">
      <protection locked="0"/>
    </xf>
    <xf numFmtId="0" fontId="8" fillId="4" borderId="40" xfId="1" applyFont="1" applyFill="1" applyBorder="1" applyAlignment="1" applyProtection="1">
      <alignment horizontal="right"/>
      <protection locked="0"/>
    </xf>
    <xf numFmtId="0" fontId="8" fillId="4" borderId="41" xfId="1" applyFont="1" applyFill="1" applyBorder="1" applyProtection="1">
      <protection locked="0"/>
    </xf>
    <xf numFmtId="164" fontId="8" fillId="4" borderId="12" xfId="1" applyNumberFormat="1" applyFont="1" applyFill="1" applyBorder="1" applyProtection="1">
      <protection locked="0"/>
    </xf>
    <xf numFmtId="164" fontId="8" fillId="4" borderId="42" xfId="1" applyNumberFormat="1" applyFont="1" applyFill="1" applyBorder="1" applyProtection="1">
      <protection locked="0"/>
    </xf>
    <xf numFmtId="0" fontId="8" fillId="4" borderId="43" xfId="1" applyFont="1" applyFill="1" applyBorder="1" applyProtection="1">
      <protection locked="0"/>
    </xf>
    <xf numFmtId="164" fontId="8" fillId="4" borderId="44" xfId="1" applyNumberFormat="1" applyFont="1" applyFill="1" applyBorder="1" applyAlignment="1" applyProtection="1">
      <alignment horizontal="right"/>
      <protection locked="0"/>
    </xf>
    <xf numFmtId="164" fontId="8" fillId="4" borderId="45" xfId="1" applyNumberFormat="1" applyFont="1" applyFill="1" applyBorder="1" applyProtection="1">
      <protection locked="0"/>
    </xf>
    <xf numFmtId="0" fontId="7" fillId="0" borderId="14" xfId="1" applyFont="1" applyBorder="1" applyProtection="1">
      <protection locked="0"/>
    </xf>
    <xf numFmtId="0" fontId="7" fillId="0" borderId="15" xfId="1" applyFont="1" applyBorder="1" applyAlignment="1" applyProtection="1">
      <alignment horizontal="right"/>
      <protection locked="0"/>
    </xf>
    <xf numFmtId="0" fontId="7" fillId="0" borderId="16" xfId="1" applyFont="1" applyBorder="1" applyAlignment="1" applyProtection="1">
      <alignment horizontal="right"/>
      <protection locked="0"/>
    </xf>
    <xf numFmtId="165" fontId="7" fillId="0" borderId="15" xfId="1" applyNumberFormat="1" applyFont="1" applyFill="1" applyBorder="1" applyAlignment="1" applyProtection="1">
      <alignment horizontal="center"/>
      <protection locked="0"/>
    </xf>
    <xf numFmtId="3" fontId="9" fillId="3" borderId="19" xfId="1" applyNumberFormat="1" applyFont="1" applyFill="1" applyBorder="1" applyProtection="1">
      <protection locked="0"/>
    </xf>
    <xf numFmtId="166" fontId="7" fillId="0" borderId="46" xfId="1" applyNumberFormat="1" applyFont="1" applyFill="1" applyBorder="1" applyAlignment="1" applyProtection="1">
      <alignment horizontal="center"/>
      <protection locked="0"/>
    </xf>
    <xf numFmtId="165" fontId="7" fillId="0" borderId="21" xfId="1" applyNumberFormat="1" applyFont="1" applyFill="1" applyBorder="1" applyAlignment="1" applyProtection="1">
      <alignment horizontal="center"/>
      <protection locked="0"/>
    </xf>
    <xf numFmtId="0" fontId="8" fillId="4" borderId="14" xfId="1" applyFont="1" applyFill="1" applyBorder="1" applyProtection="1">
      <protection locked="0"/>
    </xf>
    <xf numFmtId="0" fontId="8" fillId="4" borderId="15" xfId="1" applyFont="1" applyFill="1" applyBorder="1" applyAlignment="1" applyProtection="1">
      <alignment horizontal="right"/>
      <protection locked="0"/>
    </xf>
    <xf numFmtId="0" fontId="8" fillId="4" borderId="16" xfId="1" applyFont="1" applyFill="1" applyBorder="1" applyAlignment="1" applyProtection="1">
      <alignment horizontal="left"/>
      <protection locked="0"/>
    </xf>
    <xf numFmtId="164" fontId="8" fillId="4" borderId="14" xfId="1" applyNumberFormat="1" applyFont="1" applyFill="1" applyBorder="1" applyAlignment="1" applyProtection="1">
      <alignment horizontal="right"/>
      <protection locked="0"/>
    </xf>
    <xf numFmtId="164" fontId="8" fillId="4" borderId="20" xfId="1" applyNumberFormat="1" applyFont="1" applyFill="1" applyBorder="1" applyAlignment="1" applyProtection="1">
      <alignment horizontal="right"/>
      <protection locked="0"/>
    </xf>
    <xf numFmtId="164" fontId="8" fillId="4" borderId="46" xfId="1" applyNumberFormat="1" applyFont="1" applyFill="1" applyBorder="1" applyAlignment="1" applyProtection="1">
      <alignment horizontal="right"/>
      <protection locked="0"/>
    </xf>
    <xf numFmtId="164" fontId="8" fillId="4" borderId="51" xfId="1" applyNumberFormat="1" applyFont="1" applyFill="1" applyBorder="1" applyAlignment="1" applyProtection="1">
      <alignment horizontal="right"/>
      <protection locked="0"/>
    </xf>
    <xf numFmtId="0" fontId="8" fillId="4" borderId="14" xfId="1" applyFont="1" applyFill="1" applyBorder="1" applyAlignment="1" applyProtection="1">
      <alignment horizontal="left"/>
      <protection locked="0"/>
    </xf>
    <xf numFmtId="0" fontId="8" fillId="4" borderId="16" xfId="1" applyFont="1" applyFill="1" applyBorder="1" applyAlignment="1" applyProtection="1">
      <alignment horizontal="right"/>
      <protection locked="0"/>
    </xf>
    <xf numFmtId="164" fontId="8" fillId="4" borderId="26" xfId="1" applyNumberFormat="1" applyFont="1" applyFill="1" applyBorder="1" applyAlignment="1" applyProtection="1">
      <alignment horizontal="right"/>
      <protection locked="0"/>
    </xf>
    <xf numFmtId="0" fontId="8" fillId="4" borderId="47" xfId="1" applyFont="1" applyFill="1" applyBorder="1" applyProtection="1">
      <protection locked="0"/>
    </xf>
    <xf numFmtId="0" fontId="7" fillId="4" borderId="15" xfId="1" applyFont="1" applyFill="1" applyBorder="1" applyAlignment="1" applyProtection="1">
      <alignment horizontal="right"/>
      <protection locked="0"/>
    </xf>
    <xf numFmtId="0" fontId="7" fillId="4" borderId="16" xfId="1" applyFont="1" applyFill="1" applyBorder="1" applyAlignment="1" applyProtection="1">
      <alignment horizontal="right"/>
      <protection locked="0"/>
    </xf>
    <xf numFmtId="164" fontId="7" fillId="4" borderId="14" xfId="1" applyNumberFormat="1" applyFont="1" applyFill="1" applyBorder="1" applyAlignment="1" applyProtection="1">
      <alignment horizontal="right"/>
      <protection locked="0"/>
    </xf>
    <xf numFmtId="3" fontId="9" fillId="3" borderId="15" xfId="1" applyNumberFormat="1" applyFont="1" applyFill="1" applyBorder="1" applyProtection="1">
      <protection locked="0"/>
    </xf>
    <xf numFmtId="0" fontId="7" fillId="0" borderId="23" xfId="1" applyFont="1" applyBorder="1" applyAlignment="1" applyProtection="1">
      <alignment horizontal="right"/>
      <protection locked="0"/>
    </xf>
    <xf numFmtId="0" fontId="7" fillId="0" borderId="24" xfId="1" quotePrefix="1" applyFont="1" applyBorder="1" applyAlignment="1" applyProtection="1">
      <alignment horizontal="right"/>
      <protection locked="0"/>
    </xf>
    <xf numFmtId="165" fontId="7" fillId="0" borderId="39" xfId="1" applyNumberFormat="1" applyFont="1" applyFill="1" applyBorder="1" applyAlignment="1" applyProtection="1">
      <alignment horizontal="center"/>
      <protection locked="0"/>
    </xf>
    <xf numFmtId="3" fontId="7" fillId="0" borderId="37" xfId="1" applyNumberFormat="1" applyFont="1" applyBorder="1" applyProtection="1">
      <protection locked="0"/>
    </xf>
    <xf numFmtId="165" fontId="7" fillId="0" borderId="48" xfId="1" applyNumberFormat="1" applyFont="1" applyFill="1" applyBorder="1" applyAlignment="1" applyProtection="1">
      <alignment horizontal="center"/>
      <protection locked="0"/>
    </xf>
    <xf numFmtId="166" fontId="7" fillId="0" borderId="49" xfId="1" applyNumberFormat="1" applyFont="1" applyBorder="1" applyProtection="1">
      <protection locked="0"/>
    </xf>
    <xf numFmtId="3" fontId="7" fillId="0" borderId="23" xfId="1" applyNumberFormat="1" applyFont="1" applyBorder="1" applyProtection="1">
      <protection locked="0"/>
    </xf>
    <xf numFmtId="165" fontId="7" fillId="0" borderId="23" xfId="1" applyNumberFormat="1" applyFont="1" applyFill="1" applyBorder="1" applyAlignment="1" applyProtection="1">
      <alignment horizontal="center"/>
      <protection locked="0"/>
    </xf>
    <xf numFmtId="3" fontId="7" fillId="0" borderId="15" xfId="1" applyNumberFormat="1" applyFont="1" applyBorder="1" applyProtection="1">
      <protection locked="0"/>
    </xf>
    <xf numFmtId="3" fontId="7" fillId="0" borderId="19" xfId="1" applyNumberFormat="1" applyFont="1" applyBorder="1" applyProtection="1">
      <protection locked="0"/>
    </xf>
    <xf numFmtId="0" fontId="1" fillId="0" borderId="0" xfId="1" applyFill="1" applyProtection="1">
      <protection locked="0"/>
    </xf>
    <xf numFmtId="165" fontId="7" fillId="0" borderId="15" xfId="1" applyNumberFormat="1" applyFont="1" applyFill="1" applyBorder="1" applyAlignment="1" applyProtection="1">
      <alignment horizontal="center"/>
    </xf>
    <xf numFmtId="164" fontId="8" fillId="4" borderId="26" xfId="1" applyNumberFormat="1" applyFont="1" applyFill="1" applyBorder="1" applyAlignment="1" applyProtection="1">
      <alignment horizontal="right"/>
    </xf>
    <xf numFmtId="164" fontId="7" fillId="4" borderId="14" xfId="1" applyNumberFormat="1" applyFont="1" applyFill="1" applyBorder="1" applyAlignment="1" applyProtection="1">
      <alignment horizontal="right"/>
    </xf>
    <xf numFmtId="164" fontId="8" fillId="4" borderId="20" xfId="1" applyNumberFormat="1" applyFont="1" applyFill="1" applyBorder="1" applyAlignment="1" applyProtection="1">
      <alignment horizontal="right"/>
    </xf>
    <xf numFmtId="165" fontId="7" fillId="0" borderId="21" xfId="1" applyNumberFormat="1" applyFont="1" applyFill="1" applyBorder="1" applyAlignment="1" applyProtection="1">
      <alignment horizontal="center"/>
    </xf>
    <xf numFmtId="164" fontId="8" fillId="4" borderId="46" xfId="1" applyNumberFormat="1" applyFont="1" applyFill="1" applyBorder="1" applyAlignment="1" applyProtection="1">
      <alignment horizontal="right"/>
    </xf>
    <xf numFmtId="164" fontId="8" fillId="4" borderId="52" xfId="1" applyNumberFormat="1" applyFont="1" applyFill="1" applyBorder="1" applyAlignment="1" applyProtection="1">
      <alignment horizontal="righ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arketing/Groupements%20(clc+FdA)/Secteur%20des%20vins%20&amp;%20spiritueux/Tbl_FBVS_source(DE+FR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s"/>
      <sheetName val="Bouteilles"/>
      <sheetName val="Cadeaux"/>
      <sheetName val="Flaschen"/>
      <sheetName val="Geschenkverpackung"/>
    </sheetNames>
    <sheetDataSet>
      <sheetData sheetId="0">
        <row r="6">
          <cell r="J6">
            <v>2.2630999999999998E-2</v>
          </cell>
        </row>
        <row r="46">
          <cell r="P46">
            <v>0.29968600000000001</v>
          </cell>
        </row>
      </sheetData>
      <sheetData sheetId="1">
        <row r="1">
          <cell r="D1" t="str">
            <v>V_ _ _ _ _</v>
          </cell>
        </row>
      </sheetData>
      <sheetData sheetId="2"/>
      <sheetData sheetId="3">
        <row r="1">
          <cell r="D1" t="str">
            <v>V_ _ _ _ _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8"/>
  <sheetViews>
    <sheetView workbookViewId="0">
      <selection activeCell="D13" sqref="D13"/>
    </sheetView>
  </sheetViews>
  <sheetFormatPr baseColWidth="10" defaultColWidth="9.140625" defaultRowHeight="12.75" x14ac:dyDescent="0.2"/>
  <cols>
    <col min="1" max="2" width="9.140625" style="1" customWidth="1"/>
    <col min="3" max="3" width="11.5703125" style="1" customWidth="1"/>
    <col min="4" max="4" width="16.140625" style="1" bestFit="1" customWidth="1"/>
    <col min="5" max="5" width="16.5703125" style="1" customWidth="1"/>
    <col min="6" max="6" width="15.85546875" style="1" customWidth="1"/>
    <col min="7" max="7" width="17.28515625" style="81" customWidth="1"/>
    <col min="8" max="8" width="23.28515625" style="1" bestFit="1" customWidth="1"/>
    <col min="9" max="16384" width="9.140625" style="1"/>
  </cols>
  <sheetData>
    <row r="1" spans="1:8" ht="12.75" customHeight="1" x14ac:dyDescent="0.2">
      <c r="A1" s="99" t="s">
        <v>100</v>
      </c>
      <c r="B1" s="100"/>
      <c r="C1" s="101"/>
      <c r="D1" s="105" t="s">
        <v>0</v>
      </c>
      <c r="E1" s="99" t="s">
        <v>101</v>
      </c>
      <c r="F1" s="100"/>
      <c r="G1" s="101"/>
      <c r="H1" s="107">
        <v>2017</v>
      </c>
    </row>
    <row r="2" spans="1:8" ht="13.5" customHeight="1" thickBot="1" x14ac:dyDescent="0.25">
      <c r="A2" s="102"/>
      <c r="B2" s="103"/>
      <c r="C2" s="104"/>
      <c r="D2" s="106"/>
      <c r="E2" s="102"/>
      <c r="F2" s="103"/>
      <c r="G2" s="104"/>
      <c r="H2" s="108"/>
    </row>
    <row r="3" spans="1:8" ht="13.5" x14ac:dyDescent="0.25">
      <c r="A3" s="2" t="s">
        <v>152</v>
      </c>
      <c r="B3" s="3" t="s">
        <v>102</v>
      </c>
      <c r="C3" s="4" t="s">
        <v>135</v>
      </c>
      <c r="D3" s="5" t="s">
        <v>103</v>
      </c>
      <c r="E3" s="4" t="s">
        <v>104</v>
      </c>
      <c r="F3" s="6" t="s">
        <v>103</v>
      </c>
      <c r="G3" s="4" t="s">
        <v>104</v>
      </c>
      <c r="H3" s="7" t="s">
        <v>105</v>
      </c>
    </row>
    <row r="4" spans="1:8" ht="13.5" customHeight="1" x14ac:dyDescent="0.25">
      <c r="A4" s="8"/>
      <c r="B4" s="9" t="s">
        <v>153</v>
      </c>
      <c r="C4" s="10" t="s">
        <v>107</v>
      </c>
      <c r="D4" s="11" t="s">
        <v>108</v>
      </c>
      <c r="E4" s="10" t="s">
        <v>109</v>
      </c>
      <c r="F4" s="11" t="s">
        <v>110</v>
      </c>
      <c r="G4" s="10" t="s">
        <v>111</v>
      </c>
      <c r="H4" s="13" t="s">
        <v>2</v>
      </c>
    </row>
    <row r="5" spans="1:8" ht="13.5" x14ac:dyDescent="0.25">
      <c r="A5" s="14" t="s">
        <v>112</v>
      </c>
      <c r="B5" s="15"/>
      <c r="C5" s="16"/>
      <c r="D5" s="17"/>
      <c r="E5" s="16"/>
      <c r="F5" s="17"/>
      <c r="G5" s="18"/>
      <c r="H5" s="19"/>
    </row>
    <row r="6" spans="1:8" ht="13.5" x14ac:dyDescent="0.25">
      <c r="A6" s="8">
        <v>3</v>
      </c>
      <c r="B6" s="20" t="s">
        <v>3</v>
      </c>
      <c r="C6" s="21" t="s">
        <v>4</v>
      </c>
      <c r="D6" s="22">
        <v>1.1705E-2</v>
      </c>
      <c r="E6" s="23"/>
      <c r="F6" s="24">
        <v>1.4956870000000001E-2</v>
      </c>
      <c r="G6" s="25"/>
      <c r="H6" s="26">
        <f>LEFT(D6,8)*E6+LEFT(F6,8)*G6</f>
        <v>0</v>
      </c>
    </row>
    <row r="7" spans="1:8" ht="13.5" x14ac:dyDescent="0.25">
      <c r="A7" s="8">
        <v>4</v>
      </c>
      <c r="B7" s="20" t="s">
        <v>5</v>
      </c>
      <c r="C7" s="21" t="s">
        <v>6</v>
      </c>
      <c r="D7" s="22">
        <v>1.3953999999999999E-2</v>
      </c>
      <c r="E7" s="23"/>
      <c r="F7" s="24">
        <v>1.7748380000000001E-2</v>
      </c>
      <c r="G7" s="25"/>
      <c r="H7" s="26">
        <f>LEFT(D7,8)*E7+LEFT(F7,8)*G7</f>
        <v>0</v>
      </c>
    </row>
    <row r="8" spans="1:8" ht="13.5" x14ac:dyDescent="0.25">
      <c r="A8" s="8">
        <v>5</v>
      </c>
      <c r="B8" s="20" t="s">
        <v>7</v>
      </c>
      <c r="C8" s="21" t="s">
        <v>144</v>
      </c>
      <c r="D8" s="22">
        <v>2.1482999999999999E-2</v>
      </c>
      <c r="E8" s="23"/>
      <c r="F8" s="24">
        <v>3.2323810000000001E-2</v>
      </c>
      <c r="G8" s="25"/>
      <c r="H8" s="26">
        <f>LEFT(D8,8)*E8+LEFT(F8,8)*G8</f>
        <v>0</v>
      </c>
    </row>
    <row r="9" spans="1:8" ht="13.5" x14ac:dyDescent="0.25">
      <c r="A9" s="14" t="s">
        <v>113</v>
      </c>
      <c r="B9" s="15"/>
      <c r="C9" s="27"/>
      <c r="D9" s="28"/>
      <c r="E9" s="29"/>
      <c r="F9" s="30"/>
      <c r="G9" s="31"/>
      <c r="H9" s="19"/>
    </row>
    <row r="10" spans="1:8" ht="13.5" x14ac:dyDescent="0.25">
      <c r="A10" s="8">
        <v>10</v>
      </c>
      <c r="B10" s="20" t="s">
        <v>9</v>
      </c>
      <c r="C10" s="21" t="s">
        <v>10</v>
      </c>
      <c r="D10" s="22">
        <v>3.251E-3</v>
      </c>
      <c r="E10" s="23"/>
      <c r="F10" s="24">
        <v>5.5273700000000002E-3</v>
      </c>
      <c r="G10" s="25"/>
      <c r="H10" s="32">
        <f t="shared" ref="H10:H18" si="0">LEFT(D10,8)*E10+LEFT(F10,8)*G10</f>
        <v>0</v>
      </c>
    </row>
    <row r="11" spans="1:8" ht="13.5" x14ac:dyDescent="0.25">
      <c r="A11" s="8">
        <v>11</v>
      </c>
      <c r="B11" s="20" t="s">
        <v>11</v>
      </c>
      <c r="C11" s="21" t="s">
        <v>12</v>
      </c>
      <c r="D11" s="22">
        <v>4.9620000000000003E-3</v>
      </c>
      <c r="E11" s="23"/>
      <c r="F11" s="24">
        <v>7.2385699999999997E-3</v>
      </c>
      <c r="G11" s="25"/>
      <c r="H11" s="32">
        <f t="shared" si="0"/>
        <v>0</v>
      </c>
    </row>
    <row r="12" spans="1:8" ht="13.5" x14ac:dyDescent="0.25">
      <c r="A12" s="8">
        <v>12</v>
      </c>
      <c r="B12" s="20" t="s">
        <v>3</v>
      </c>
      <c r="C12" s="21" t="s">
        <v>4</v>
      </c>
      <c r="D12" s="22">
        <v>1.1705E-2</v>
      </c>
      <c r="E12" s="23"/>
      <c r="F12" s="24">
        <v>1.4956870000000001E-2</v>
      </c>
      <c r="G12" s="25"/>
      <c r="H12" s="32">
        <f t="shared" si="0"/>
        <v>0</v>
      </c>
    </row>
    <row r="13" spans="1:8" ht="13.5" x14ac:dyDescent="0.25">
      <c r="A13" s="8">
        <v>13</v>
      </c>
      <c r="B13" s="20" t="s">
        <v>5</v>
      </c>
      <c r="C13" s="21" t="s">
        <v>145</v>
      </c>
      <c r="D13" s="22">
        <v>1.7645999999999998E-2</v>
      </c>
      <c r="E13" s="23"/>
      <c r="F13" s="24">
        <v>2.1440379999999998E-2</v>
      </c>
      <c r="G13" s="25"/>
      <c r="H13" s="32">
        <f t="shared" si="0"/>
        <v>0</v>
      </c>
    </row>
    <row r="14" spans="1:8" ht="13.5" x14ac:dyDescent="0.25">
      <c r="A14" s="8">
        <v>14</v>
      </c>
      <c r="B14" s="20" t="s">
        <v>7</v>
      </c>
      <c r="C14" s="21" t="s">
        <v>14</v>
      </c>
      <c r="D14" s="22">
        <v>3.1849000000000002E-2</v>
      </c>
      <c r="E14" s="23"/>
      <c r="F14" s="24">
        <v>4.2689810000000002E-2</v>
      </c>
      <c r="G14" s="25"/>
      <c r="H14" s="32">
        <f t="shared" si="0"/>
        <v>0</v>
      </c>
    </row>
    <row r="15" spans="1:8" ht="13.5" x14ac:dyDescent="0.25">
      <c r="A15" s="8">
        <v>15</v>
      </c>
      <c r="B15" s="20" t="s">
        <v>15</v>
      </c>
      <c r="C15" s="21" t="s">
        <v>16</v>
      </c>
      <c r="D15" s="22">
        <v>4.9606999999999998E-2</v>
      </c>
      <c r="E15" s="23"/>
      <c r="F15" s="24">
        <v>6.4783380000000002E-2</v>
      </c>
      <c r="G15" s="25"/>
      <c r="H15" s="32">
        <f t="shared" si="0"/>
        <v>0</v>
      </c>
    </row>
    <row r="16" spans="1:8" ht="13.5" x14ac:dyDescent="0.25">
      <c r="A16" s="8">
        <v>16</v>
      </c>
      <c r="B16" s="20" t="s">
        <v>17</v>
      </c>
      <c r="C16" s="21" t="s">
        <v>18</v>
      </c>
      <c r="D16" s="22">
        <v>6.7721000000000003E-2</v>
      </c>
      <c r="E16" s="23"/>
      <c r="F16" s="24">
        <v>8.2898059999999996E-2</v>
      </c>
      <c r="G16" s="25"/>
      <c r="H16" s="32">
        <f t="shared" si="0"/>
        <v>0</v>
      </c>
    </row>
    <row r="17" spans="1:8" ht="13.5" x14ac:dyDescent="0.25">
      <c r="A17" s="8">
        <v>17</v>
      </c>
      <c r="B17" s="20" t="s">
        <v>19</v>
      </c>
      <c r="C17" s="21" t="s">
        <v>20</v>
      </c>
      <c r="D17" s="22">
        <v>8.2590999999999998E-2</v>
      </c>
      <c r="E17" s="23"/>
      <c r="F17" s="24">
        <v>0.10535606</v>
      </c>
      <c r="G17" s="25"/>
      <c r="H17" s="32">
        <f t="shared" si="0"/>
        <v>0</v>
      </c>
    </row>
    <row r="18" spans="1:8" ht="13.5" x14ac:dyDescent="0.25">
      <c r="A18" s="8">
        <v>18</v>
      </c>
      <c r="B18" s="20" t="s">
        <v>21</v>
      </c>
      <c r="C18" s="21" t="s">
        <v>22</v>
      </c>
      <c r="D18" s="22">
        <v>0.104601</v>
      </c>
      <c r="E18" s="23"/>
      <c r="F18" s="24">
        <v>0.12736606</v>
      </c>
      <c r="G18" s="25"/>
      <c r="H18" s="32">
        <f t="shared" si="0"/>
        <v>0</v>
      </c>
    </row>
    <row r="19" spans="1:8" ht="13.5" x14ac:dyDescent="0.25">
      <c r="A19" s="14" t="s">
        <v>114</v>
      </c>
      <c r="B19" s="15"/>
      <c r="C19" s="27"/>
      <c r="D19" s="28"/>
      <c r="E19" s="28"/>
      <c r="F19" s="28"/>
      <c r="G19" s="33"/>
      <c r="H19" s="19"/>
    </row>
    <row r="20" spans="1:8" ht="13.5" x14ac:dyDescent="0.25">
      <c r="A20" s="8">
        <v>21</v>
      </c>
      <c r="B20" s="20" t="s">
        <v>23</v>
      </c>
      <c r="C20" s="21" t="s">
        <v>10</v>
      </c>
      <c r="D20" s="22">
        <v>3.251E-3</v>
      </c>
      <c r="E20" s="23"/>
      <c r="F20" s="24">
        <v>5.5273700000000002E-3</v>
      </c>
      <c r="G20" s="25"/>
      <c r="H20" s="32">
        <f t="shared" ref="H20:H26" si="1">LEFT(D20,8)*E20+LEFT(F20,8)*G20</f>
        <v>0</v>
      </c>
    </row>
    <row r="21" spans="1:8" ht="13.5" x14ac:dyDescent="0.25">
      <c r="A21" s="8">
        <v>22</v>
      </c>
      <c r="B21" s="20" t="s">
        <v>3</v>
      </c>
      <c r="C21" s="21" t="s">
        <v>146</v>
      </c>
      <c r="D21" s="22">
        <v>5.45E-3</v>
      </c>
      <c r="E21" s="23"/>
      <c r="F21" s="24">
        <v>8.70166E-3</v>
      </c>
      <c r="G21" s="25"/>
      <c r="H21" s="32">
        <f t="shared" si="1"/>
        <v>0</v>
      </c>
    </row>
    <row r="22" spans="1:8" ht="13.5" x14ac:dyDescent="0.25">
      <c r="A22" s="8">
        <v>23</v>
      </c>
      <c r="B22" s="20" t="s">
        <v>25</v>
      </c>
      <c r="C22" s="21" t="s">
        <v>146</v>
      </c>
      <c r="D22" s="22">
        <v>6.9639999999999997E-3</v>
      </c>
      <c r="E22" s="23"/>
      <c r="F22" s="24">
        <v>1.07584E-2</v>
      </c>
      <c r="G22" s="25"/>
      <c r="H22" s="32">
        <f t="shared" si="1"/>
        <v>0</v>
      </c>
    </row>
    <row r="23" spans="1:8" ht="13.5" x14ac:dyDescent="0.25">
      <c r="A23" s="8">
        <v>24</v>
      </c>
      <c r="B23" s="20" t="s">
        <v>5</v>
      </c>
      <c r="C23" s="21" t="s">
        <v>37</v>
      </c>
      <c r="D23" s="22">
        <v>8.0999999999999996E-3</v>
      </c>
      <c r="E23" s="23"/>
      <c r="F23" s="24">
        <v>1.1894399999999999E-2</v>
      </c>
      <c r="G23" s="25"/>
      <c r="H23" s="32">
        <f t="shared" si="1"/>
        <v>0</v>
      </c>
    </row>
    <row r="24" spans="1:8" ht="13.5" x14ac:dyDescent="0.25">
      <c r="A24" s="8">
        <v>25</v>
      </c>
      <c r="B24" s="20" t="s">
        <v>26</v>
      </c>
      <c r="C24" s="21" t="s">
        <v>37</v>
      </c>
      <c r="D24" s="22">
        <v>8.2730000000000008E-3</v>
      </c>
      <c r="E24" s="23"/>
      <c r="F24" s="24">
        <v>1.30154E-2</v>
      </c>
      <c r="G24" s="25"/>
      <c r="H24" s="32">
        <f t="shared" si="1"/>
        <v>0</v>
      </c>
    </row>
    <row r="25" spans="1:8" ht="13.5" x14ac:dyDescent="0.25">
      <c r="A25" s="8">
        <v>26</v>
      </c>
      <c r="B25" s="20" t="s">
        <v>7</v>
      </c>
      <c r="C25" s="21" t="s">
        <v>48</v>
      </c>
      <c r="D25" s="22">
        <v>1.3641E-2</v>
      </c>
      <c r="E25" s="23"/>
      <c r="F25" s="24">
        <v>2.4481820000000001E-2</v>
      </c>
      <c r="G25" s="25"/>
      <c r="H25" s="32">
        <f t="shared" si="1"/>
        <v>0</v>
      </c>
    </row>
    <row r="26" spans="1:8" ht="13.5" x14ac:dyDescent="0.25">
      <c r="A26" s="8">
        <v>27</v>
      </c>
      <c r="B26" s="20" t="s">
        <v>29</v>
      </c>
      <c r="C26" s="21" t="s">
        <v>30</v>
      </c>
      <c r="D26" s="22">
        <v>1.5389999999999999E-2</v>
      </c>
      <c r="E26" s="23"/>
      <c r="F26" s="24">
        <v>2.8037059999999999E-2</v>
      </c>
      <c r="G26" s="25"/>
      <c r="H26" s="32">
        <f t="shared" si="1"/>
        <v>0</v>
      </c>
    </row>
    <row r="27" spans="1:8" ht="13.5" x14ac:dyDescent="0.25">
      <c r="A27" s="14" t="s">
        <v>115</v>
      </c>
      <c r="B27" s="15"/>
      <c r="C27" s="27"/>
      <c r="D27" s="28" t="s">
        <v>31</v>
      </c>
      <c r="E27" s="28"/>
      <c r="F27" s="28" t="s">
        <v>31</v>
      </c>
      <c r="G27" s="34"/>
      <c r="H27" s="19"/>
    </row>
    <row r="28" spans="1:8" ht="13.5" x14ac:dyDescent="0.25">
      <c r="A28" s="8">
        <v>31</v>
      </c>
      <c r="B28" s="20" t="s">
        <v>32</v>
      </c>
      <c r="C28" s="21" t="s">
        <v>33</v>
      </c>
      <c r="D28" s="22">
        <v>2.0460000000000001E-3</v>
      </c>
      <c r="E28" s="23"/>
      <c r="F28" s="24">
        <v>3.9429699999999996E-3</v>
      </c>
      <c r="G28" s="25"/>
      <c r="H28" s="32">
        <f t="shared" ref="H28:H40" si="2">LEFT(D28,8)*E28+LEFT(F28,8)*G28</f>
        <v>0</v>
      </c>
    </row>
    <row r="29" spans="1:8" ht="13.5" x14ac:dyDescent="0.25">
      <c r="A29" s="8">
        <v>32</v>
      </c>
      <c r="B29" s="20" t="s">
        <v>34</v>
      </c>
      <c r="C29" s="21" t="s">
        <v>35</v>
      </c>
      <c r="D29" s="22">
        <v>2.6849999999999999E-3</v>
      </c>
      <c r="E29" s="23"/>
      <c r="F29" s="24">
        <v>4.5819700000000003E-3</v>
      </c>
      <c r="G29" s="25"/>
      <c r="H29" s="32">
        <f t="shared" si="2"/>
        <v>0</v>
      </c>
    </row>
    <row r="30" spans="1:8" ht="13.5" x14ac:dyDescent="0.25">
      <c r="A30" s="8">
        <v>33</v>
      </c>
      <c r="B30" s="20" t="s">
        <v>23</v>
      </c>
      <c r="C30" s="21" t="s">
        <v>36</v>
      </c>
      <c r="D30" s="22">
        <v>3.5349999999999999E-3</v>
      </c>
      <c r="E30" s="23"/>
      <c r="F30" s="24">
        <v>5.8113699999999997E-3</v>
      </c>
      <c r="G30" s="25"/>
      <c r="H30" s="32">
        <f t="shared" si="2"/>
        <v>0</v>
      </c>
    </row>
    <row r="31" spans="1:8" ht="13.5" x14ac:dyDescent="0.25">
      <c r="A31" s="8">
        <v>34</v>
      </c>
      <c r="B31" s="20" t="s">
        <v>3</v>
      </c>
      <c r="C31" s="21" t="s">
        <v>146</v>
      </c>
      <c r="D31" s="22">
        <v>5.45E-3</v>
      </c>
      <c r="E31" s="23"/>
      <c r="F31" s="24">
        <v>8.70166E-3</v>
      </c>
      <c r="G31" s="25"/>
      <c r="H31" s="32">
        <f t="shared" si="2"/>
        <v>0</v>
      </c>
    </row>
    <row r="32" spans="1:8" ht="13.5" x14ac:dyDescent="0.25">
      <c r="A32" s="8">
        <v>35</v>
      </c>
      <c r="B32" s="20" t="s">
        <v>25</v>
      </c>
      <c r="C32" s="21" t="s">
        <v>24</v>
      </c>
      <c r="D32" s="22">
        <v>7.816E-3</v>
      </c>
      <c r="E32" s="23"/>
      <c r="F32" s="24">
        <v>1.16104E-2</v>
      </c>
      <c r="G32" s="25"/>
      <c r="H32" s="32">
        <f t="shared" si="2"/>
        <v>0</v>
      </c>
    </row>
    <row r="33" spans="1:8" ht="13.5" x14ac:dyDescent="0.25">
      <c r="A33" s="35">
        <v>201</v>
      </c>
      <c r="B33" s="20" t="s">
        <v>38</v>
      </c>
      <c r="C33" s="21" t="s">
        <v>6</v>
      </c>
      <c r="D33" s="22">
        <v>1.023E-2</v>
      </c>
      <c r="E33" s="23"/>
      <c r="F33" s="24">
        <v>1.402428E-2</v>
      </c>
      <c r="G33" s="25"/>
      <c r="H33" s="32">
        <f t="shared" si="2"/>
        <v>0</v>
      </c>
    </row>
    <row r="34" spans="1:8" ht="13.5" x14ac:dyDescent="0.25">
      <c r="A34" s="8">
        <v>36</v>
      </c>
      <c r="B34" s="20" t="s">
        <v>5</v>
      </c>
      <c r="C34" s="21" t="s">
        <v>4</v>
      </c>
      <c r="D34" s="22">
        <v>9.5200000000000007E-3</v>
      </c>
      <c r="E34" s="23"/>
      <c r="F34" s="24">
        <v>1.3314400000000001E-2</v>
      </c>
      <c r="G34" s="25"/>
      <c r="H34" s="32">
        <f t="shared" si="2"/>
        <v>0</v>
      </c>
    </row>
    <row r="35" spans="1:8" ht="13.5" x14ac:dyDescent="0.25">
      <c r="A35" s="8">
        <v>37</v>
      </c>
      <c r="B35" s="20" t="s">
        <v>26</v>
      </c>
      <c r="C35" s="21" t="s">
        <v>4</v>
      </c>
      <c r="D35" s="22">
        <v>9.6930000000000002E-3</v>
      </c>
      <c r="E35" s="23"/>
      <c r="F35" s="24">
        <v>1.4435399999999999E-2</v>
      </c>
      <c r="G35" s="25"/>
      <c r="H35" s="32">
        <f t="shared" si="2"/>
        <v>0</v>
      </c>
    </row>
    <row r="36" spans="1:8" ht="13.5" x14ac:dyDescent="0.25">
      <c r="A36" s="8">
        <v>38</v>
      </c>
      <c r="B36" s="20" t="s">
        <v>7</v>
      </c>
      <c r="C36" s="21" t="s">
        <v>40</v>
      </c>
      <c r="D36" s="22">
        <v>1.8327E-2</v>
      </c>
      <c r="E36" s="23"/>
      <c r="F36" s="24">
        <v>2.9167820000000001E-2</v>
      </c>
      <c r="G36" s="25"/>
      <c r="H36" s="32">
        <f t="shared" si="2"/>
        <v>0</v>
      </c>
    </row>
    <row r="37" spans="1:8" ht="13.5" x14ac:dyDescent="0.25">
      <c r="A37" s="8">
        <v>39</v>
      </c>
      <c r="B37" s="20" t="s">
        <v>29</v>
      </c>
      <c r="C37" s="21" t="s">
        <v>41</v>
      </c>
      <c r="D37" s="22">
        <v>2.2950000000000002E-2</v>
      </c>
      <c r="E37" s="23"/>
      <c r="F37" s="24">
        <v>3.8126399999999998E-2</v>
      </c>
      <c r="G37" s="25"/>
      <c r="H37" s="32">
        <f t="shared" si="2"/>
        <v>0</v>
      </c>
    </row>
    <row r="38" spans="1:8" ht="13.5" x14ac:dyDescent="0.25">
      <c r="A38" s="8">
        <v>40</v>
      </c>
      <c r="B38" s="20" t="s">
        <v>15</v>
      </c>
      <c r="C38" s="21" t="s">
        <v>42</v>
      </c>
      <c r="D38" s="22">
        <v>2.9340000000000001E-2</v>
      </c>
      <c r="E38" s="23"/>
      <c r="F38" s="24">
        <v>4.4516399999999998E-2</v>
      </c>
      <c r="G38" s="25"/>
      <c r="H38" s="32">
        <f t="shared" si="2"/>
        <v>0</v>
      </c>
    </row>
    <row r="39" spans="1:8" ht="13.5" x14ac:dyDescent="0.25">
      <c r="A39" s="8">
        <v>41</v>
      </c>
      <c r="B39" s="20" t="s">
        <v>43</v>
      </c>
      <c r="C39" s="21" t="s">
        <v>44</v>
      </c>
      <c r="D39" s="22">
        <v>4.6877000000000002E-2</v>
      </c>
      <c r="E39" s="23"/>
      <c r="F39" s="24">
        <v>6.2053400000000002E-2</v>
      </c>
      <c r="G39" s="25"/>
      <c r="H39" s="32">
        <f t="shared" si="2"/>
        <v>0</v>
      </c>
    </row>
    <row r="40" spans="1:8" ht="13.5" x14ac:dyDescent="0.25">
      <c r="A40" s="8">
        <v>42</v>
      </c>
      <c r="B40" s="20" t="s">
        <v>19</v>
      </c>
      <c r="C40" s="21" t="s">
        <v>44</v>
      </c>
      <c r="D40" s="22">
        <v>4.8256E-2</v>
      </c>
      <c r="E40" s="23"/>
      <c r="F40" s="24">
        <v>7.1021399999999998E-2</v>
      </c>
      <c r="G40" s="25"/>
      <c r="H40" s="32">
        <f t="shared" si="2"/>
        <v>0</v>
      </c>
    </row>
    <row r="41" spans="1:8" ht="13.5" x14ac:dyDescent="0.25">
      <c r="A41" s="14" t="s">
        <v>116</v>
      </c>
      <c r="B41" s="15"/>
      <c r="C41" s="27"/>
      <c r="D41" s="28"/>
      <c r="E41" s="28"/>
      <c r="F41" s="28"/>
      <c r="G41" s="34"/>
      <c r="H41" s="19"/>
    </row>
    <row r="42" spans="1:8" ht="13.5" x14ac:dyDescent="0.25">
      <c r="A42" s="8">
        <v>43</v>
      </c>
      <c r="B42" s="20" t="s">
        <v>11</v>
      </c>
      <c r="C42" s="21" t="s">
        <v>10</v>
      </c>
      <c r="D42" s="22">
        <v>3.5370000000000002E-3</v>
      </c>
      <c r="E42" s="23"/>
      <c r="F42" s="24">
        <v>5.8135799999999996E-3</v>
      </c>
      <c r="G42" s="25"/>
      <c r="H42" s="32">
        <f t="shared" ref="H42:H47" si="3">LEFT(D42,8)*E42+LEFT(F42,8)*G42</f>
        <v>0</v>
      </c>
    </row>
    <row r="43" spans="1:8" ht="13.5" x14ac:dyDescent="0.25">
      <c r="A43" s="8">
        <v>44</v>
      </c>
      <c r="B43" s="20" t="s">
        <v>3</v>
      </c>
      <c r="C43" s="21" t="s">
        <v>24</v>
      </c>
      <c r="D43" s="22">
        <v>6.5539999999999999E-3</v>
      </c>
      <c r="E43" s="23"/>
      <c r="F43" s="24">
        <v>9.8066100000000003E-3</v>
      </c>
      <c r="G43" s="25"/>
      <c r="H43" s="32">
        <f t="shared" si="3"/>
        <v>0</v>
      </c>
    </row>
    <row r="44" spans="1:8" ht="13.5" x14ac:dyDescent="0.25">
      <c r="A44" s="8">
        <v>45</v>
      </c>
      <c r="B44" s="20" t="s">
        <v>25</v>
      </c>
      <c r="C44" s="21" t="s">
        <v>24</v>
      </c>
      <c r="D44" s="22">
        <v>6.6530000000000001E-3</v>
      </c>
      <c r="E44" s="23"/>
      <c r="F44" s="24">
        <v>1.044718E-2</v>
      </c>
      <c r="G44" s="25"/>
      <c r="H44" s="32">
        <f t="shared" si="3"/>
        <v>0</v>
      </c>
    </row>
    <row r="45" spans="1:8" ht="13.5" x14ac:dyDescent="0.25">
      <c r="A45" s="8">
        <v>46</v>
      </c>
      <c r="B45" s="20" t="s">
        <v>5</v>
      </c>
      <c r="C45" s="21" t="s">
        <v>37</v>
      </c>
      <c r="D45" s="22">
        <v>6.9369999999999996E-3</v>
      </c>
      <c r="E45" s="23"/>
      <c r="F45" s="24">
        <v>1.073118E-2</v>
      </c>
      <c r="G45" s="25"/>
      <c r="H45" s="32">
        <f t="shared" si="3"/>
        <v>0</v>
      </c>
    </row>
    <row r="46" spans="1:8" ht="13.5" x14ac:dyDescent="0.25">
      <c r="A46" s="8">
        <v>47</v>
      </c>
      <c r="B46" s="20" t="s">
        <v>26</v>
      </c>
      <c r="C46" s="21" t="s">
        <v>46</v>
      </c>
      <c r="D46" s="22">
        <v>8.2450000000000006E-3</v>
      </c>
      <c r="E46" s="23"/>
      <c r="F46" s="24">
        <v>1.298818E-2</v>
      </c>
      <c r="G46" s="25"/>
      <c r="H46" s="32">
        <f t="shared" si="3"/>
        <v>0</v>
      </c>
    </row>
    <row r="47" spans="1:8" ht="13.5" x14ac:dyDescent="0.25">
      <c r="A47" s="8">
        <v>48</v>
      </c>
      <c r="B47" s="20" t="s">
        <v>7</v>
      </c>
      <c r="C47" s="21" t="s">
        <v>47</v>
      </c>
      <c r="D47" s="22">
        <v>1.1768000000000001E-2</v>
      </c>
      <c r="E47" s="23"/>
      <c r="F47" s="24">
        <v>2.2608610000000001E-2</v>
      </c>
      <c r="G47" s="25"/>
      <c r="H47" s="32">
        <f t="shared" si="3"/>
        <v>0</v>
      </c>
    </row>
    <row r="48" spans="1:8" ht="13.5" x14ac:dyDescent="0.25">
      <c r="A48" s="14" t="s">
        <v>117</v>
      </c>
      <c r="B48" s="15"/>
      <c r="C48" s="27"/>
      <c r="D48" s="28"/>
      <c r="E48" s="28"/>
      <c r="F48" s="28" t="s">
        <v>31</v>
      </c>
      <c r="G48" s="34"/>
      <c r="H48" s="19"/>
    </row>
    <row r="49" spans="1:8" ht="13.5" x14ac:dyDescent="0.25">
      <c r="A49" s="35">
        <v>202</v>
      </c>
      <c r="B49" s="20" t="s">
        <v>32</v>
      </c>
      <c r="C49" s="21" t="s">
        <v>33</v>
      </c>
      <c r="D49" s="22">
        <v>2.4009999999999999E-3</v>
      </c>
      <c r="E49" s="23"/>
      <c r="F49" s="24">
        <v>4.6775799999999998E-3</v>
      </c>
      <c r="G49" s="25"/>
      <c r="H49" s="32">
        <f t="shared" ref="H49:H57" si="4">LEFT(D49,8)*E49+LEFT(F49,8)*G49</f>
        <v>0</v>
      </c>
    </row>
    <row r="50" spans="1:8" ht="13.5" x14ac:dyDescent="0.25">
      <c r="A50" s="8">
        <v>51</v>
      </c>
      <c r="B50" s="20" t="s">
        <v>11</v>
      </c>
      <c r="C50" s="21" t="s">
        <v>36</v>
      </c>
      <c r="D50" s="22">
        <v>3.8210000000000002E-3</v>
      </c>
      <c r="E50" s="23"/>
      <c r="F50" s="24">
        <v>6.09758E-3</v>
      </c>
      <c r="G50" s="25"/>
      <c r="H50" s="32">
        <f t="shared" si="4"/>
        <v>0</v>
      </c>
    </row>
    <row r="51" spans="1:8" ht="13.5" x14ac:dyDescent="0.25">
      <c r="A51" s="8">
        <v>52</v>
      </c>
      <c r="B51" s="20" t="s">
        <v>3</v>
      </c>
      <c r="C51" s="21" t="s">
        <v>37</v>
      </c>
      <c r="D51" s="22">
        <v>6.8380000000000003E-3</v>
      </c>
      <c r="E51" s="23"/>
      <c r="F51" s="24">
        <v>1.009061E-2</v>
      </c>
      <c r="G51" s="25"/>
      <c r="H51" s="32">
        <f t="shared" si="4"/>
        <v>0</v>
      </c>
    </row>
    <row r="52" spans="1:8" ht="13.5" x14ac:dyDescent="0.25">
      <c r="A52" s="8">
        <v>53</v>
      </c>
      <c r="B52" s="20" t="s">
        <v>25</v>
      </c>
      <c r="C52" s="21" t="s">
        <v>4</v>
      </c>
      <c r="D52" s="22">
        <v>8.3569999999999998E-3</v>
      </c>
      <c r="E52" s="23"/>
      <c r="F52" s="24">
        <v>1.2151179999999999E-2</v>
      </c>
      <c r="G52" s="25"/>
      <c r="H52" s="32">
        <f t="shared" si="4"/>
        <v>0</v>
      </c>
    </row>
    <row r="53" spans="1:8" ht="13.5" x14ac:dyDescent="0.25">
      <c r="A53" s="8">
        <v>54</v>
      </c>
      <c r="B53" s="20" t="s">
        <v>5</v>
      </c>
      <c r="C53" s="21" t="s">
        <v>4</v>
      </c>
      <c r="D53" s="22">
        <v>8.3569999999999998E-3</v>
      </c>
      <c r="E53" s="23"/>
      <c r="F53" s="24">
        <v>1.2151179999999999E-2</v>
      </c>
      <c r="G53" s="25"/>
      <c r="H53" s="32">
        <f t="shared" si="4"/>
        <v>0</v>
      </c>
    </row>
    <row r="54" spans="1:8" ht="13.5" x14ac:dyDescent="0.25">
      <c r="A54" s="8">
        <v>55</v>
      </c>
      <c r="B54" s="20" t="s">
        <v>26</v>
      </c>
      <c r="C54" s="21" t="s">
        <v>6</v>
      </c>
      <c r="D54" s="22">
        <v>9.2390000000000007E-3</v>
      </c>
      <c r="E54" s="23"/>
      <c r="F54" s="24">
        <v>1.398218E-2</v>
      </c>
      <c r="G54" s="25"/>
      <c r="H54" s="32">
        <f t="shared" si="4"/>
        <v>0</v>
      </c>
    </row>
    <row r="55" spans="1:8" ht="13.5" x14ac:dyDescent="0.25">
      <c r="A55" s="8">
        <v>56</v>
      </c>
      <c r="B55" s="20" t="s">
        <v>7</v>
      </c>
      <c r="C55" s="21" t="s">
        <v>48</v>
      </c>
      <c r="D55" s="22">
        <v>1.2478E-2</v>
      </c>
      <c r="E55" s="23"/>
      <c r="F55" s="24">
        <v>2.331861E-2</v>
      </c>
      <c r="G55" s="25"/>
      <c r="H55" s="32">
        <f t="shared" si="4"/>
        <v>0</v>
      </c>
    </row>
    <row r="56" spans="1:8" ht="13.5" x14ac:dyDescent="0.25">
      <c r="A56" s="8">
        <v>57</v>
      </c>
      <c r="B56" s="20" t="s">
        <v>15</v>
      </c>
      <c r="C56" s="21" t="s">
        <v>42</v>
      </c>
      <c r="D56" s="22">
        <v>2.8177000000000001E-2</v>
      </c>
      <c r="E56" s="23"/>
      <c r="F56" s="24">
        <v>4.3353179999999998E-2</v>
      </c>
      <c r="G56" s="25"/>
      <c r="H56" s="32">
        <f t="shared" si="4"/>
        <v>0</v>
      </c>
    </row>
    <row r="57" spans="1:8" ht="14.25" thickBot="1" x14ac:dyDescent="0.3">
      <c r="A57" s="36">
        <v>58</v>
      </c>
      <c r="B57" s="37" t="s">
        <v>43</v>
      </c>
      <c r="C57" s="38" t="s">
        <v>44</v>
      </c>
      <c r="D57" s="22">
        <v>4.5713999999999998E-2</v>
      </c>
      <c r="E57" s="23"/>
      <c r="F57" s="24">
        <v>6.0890180000000002E-2</v>
      </c>
      <c r="G57" s="25"/>
      <c r="H57" s="39">
        <f t="shared" si="4"/>
        <v>0</v>
      </c>
    </row>
    <row r="58" spans="1:8" ht="13.5" x14ac:dyDescent="0.25">
      <c r="A58" s="14" t="s">
        <v>118</v>
      </c>
      <c r="B58" s="15"/>
      <c r="C58" s="27"/>
      <c r="D58" s="40"/>
      <c r="E58" s="41"/>
      <c r="F58" s="42"/>
      <c r="G58" s="43"/>
      <c r="H58" s="16"/>
    </row>
    <row r="59" spans="1:8" ht="13.5" x14ac:dyDescent="0.25">
      <c r="A59" s="8">
        <v>59</v>
      </c>
      <c r="B59" s="20" t="s">
        <v>49</v>
      </c>
      <c r="C59" s="21" t="s">
        <v>50</v>
      </c>
      <c r="D59" s="22">
        <v>1.01E-3</v>
      </c>
      <c r="E59" s="23"/>
      <c r="F59" s="24">
        <v>2.1486000000000001E-3</v>
      </c>
      <c r="G59" s="25"/>
      <c r="H59" s="32">
        <f t="shared" ref="H59:H68" si="5">LEFT(D59,8)*E59+LEFT(F59,8)*G59</f>
        <v>0</v>
      </c>
    </row>
    <row r="60" spans="1:8" ht="13.5" x14ac:dyDescent="0.25">
      <c r="A60" s="8">
        <v>60</v>
      </c>
      <c r="B60" s="20" t="s">
        <v>51</v>
      </c>
      <c r="C60" s="21" t="s">
        <v>52</v>
      </c>
      <c r="D60" s="22">
        <v>1.209E-3</v>
      </c>
      <c r="E60" s="23"/>
      <c r="F60" s="24">
        <v>2.3473999999999999E-3</v>
      </c>
      <c r="G60" s="25"/>
      <c r="H60" s="32">
        <f t="shared" si="5"/>
        <v>0</v>
      </c>
    </row>
    <row r="61" spans="1:8" ht="13.5" x14ac:dyDescent="0.25">
      <c r="A61" s="8">
        <v>61</v>
      </c>
      <c r="B61" s="20" t="s">
        <v>53</v>
      </c>
      <c r="C61" s="21" t="s">
        <v>54</v>
      </c>
      <c r="D61" s="22">
        <v>1.351E-3</v>
      </c>
      <c r="E61" s="23"/>
      <c r="F61" s="24">
        <v>2.4894000000000001E-3</v>
      </c>
      <c r="G61" s="25"/>
      <c r="H61" s="32">
        <f t="shared" si="5"/>
        <v>0</v>
      </c>
    </row>
    <row r="62" spans="1:8" ht="13.5" x14ac:dyDescent="0.25">
      <c r="A62" s="8">
        <v>62</v>
      </c>
      <c r="B62" s="20" t="s">
        <v>55</v>
      </c>
      <c r="C62" s="21" t="s">
        <v>56</v>
      </c>
      <c r="D62" s="22">
        <v>1.57E-3</v>
      </c>
      <c r="E62" s="23"/>
      <c r="F62" s="24">
        <v>2.7082999999999999E-3</v>
      </c>
      <c r="G62" s="25"/>
      <c r="H62" s="32">
        <f t="shared" si="5"/>
        <v>0</v>
      </c>
    </row>
    <row r="63" spans="1:8" ht="13.5" x14ac:dyDescent="0.25">
      <c r="A63" s="8">
        <v>63</v>
      </c>
      <c r="B63" s="20" t="s">
        <v>32</v>
      </c>
      <c r="C63" s="21" t="s">
        <v>57</v>
      </c>
      <c r="D63" s="22">
        <v>1.8680000000000001E-3</v>
      </c>
      <c r="E63" s="23"/>
      <c r="F63" s="24">
        <v>3.00659E-3</v>
      </c>
      <c r="G63" s="25"/>
      <c r="H63" s="32">
        <f t="shared" si="5"/>
        <v>0</v>
      </c>
    </row>
    <row r="64" spans="1:8" ht="13.5" x14ac:dyDescent="0.25">
      <c r="A64" s="8">
        <v>64</v>
      </c>
      <c r="B64" s="20" t="s">
        <v>11</v>
      </c>
      <c r="C64" s="21" t="s">
        <v>58</v>
      </c>
      <c r="D64" s="22">
        <v>3.8500000000000001E-3</v>
      </c>
      <c r="E64" s="23"/>
      <c r="F64" s="24">
        <v>6.12679E-3</v>
      </c>
      <c r="G64" s="25"/>
      <c r="H64" s="32">
        <f t="shared" si="5"/>
        <v>0</v>
      </c>
    </row>
    <row r="65" spans="1:8" ht="13.5" x14ac:dyDescent="0.25">
      <c r="A65" s="8">
        <v>65</v>
      </c>
      <c r="B65" s="20" t="s">
        <v>59</v>
      </c>
      <c r="C65" s="21" t="s">
        <v>60</v>
      </c>
      <c r="D65" s="22">
        <v>6.0159999999999996E-3</v>
      </c>
      <c r="E65" s="23"/>
      <c r="F65" s="24">
        <v>9.2678199999999995E-3</v>
      </c>
      <c r="G65" s="25"/>
      <c r="H65" s="32">
        <f t="shared" si="5"/>
        <v>0</v>
      </c>
    </row>
    <row r="66" spans="1:8" ht="13.5" x14ac:dyDescent="0.25">
      <c r="A66" s="8">
        <v>66</v>
      </c>
      <c r="B66" s="20" t="s">
        <v>25</v>
      </c>
      <c r="C66" s="21" t="s">
        <v>60</v>
      </c>
      <c r="D66" s="22">
        <v>6.3689999999999997E-3</v>
      </c>
      <c r="E66" s="23"/>
      <c r="F66" s="24">
        <v>1.0163180000000001E-2</v>
      </c>
      <c r="G66" s="25"/>
      <c r="H66" s="32">
        <f t="shared" si="5"/>
        <v>0</v>
      </c>
    </row>
    <row r="67" spans="1:8" ht="13.5" x14ac:dyDescent="0.25">
      <c r="A67" s="8">
        <v>67</v>
      </c>
      <c r="B67" s="20" t="s">
        <v>61</v>
      </c>
      <c r="C67" s="21" t="s">
        <v>70</v>
      </c>
      <c r="D67" s="22">
        <v>7.5050000000000004E-3</v>
      </c>
      <c r="E67" s="23"/>
      <c r="F67" s="24">
        <v>1.1299180000000001E-2</v>
      </c>
      <c r="G67" s="25"/>
      <c r="H67" s="32">
        <f t="shared" si="5"/>
        <v>0</v>
      </c>
    </row>
    <row r="68" spans="1:8" ht="13.5" x14ac:dyDescent="0.25">
      <c r="A68" s="8">
        <v>68</v>
      </c>
      <c r="B68" s="20" t="s">
        <v>26</v>
      </c>
      <c r="C68" s="21" t="s">
        <v>63</v>
      </c>
      <c r="D68" s="22">
        <v>8.3870000000000004E-3</v>
      </c>
      <c r="E68" s="23"/>
      <c r="F68" s="24">
        <v>1.313018E-2</v>
      </c>
      <c r="G68" s="25"/>
      <c r="H68" s="32">
        <f t="shared" si="5"/>
        <v>0</v>
      </c>
    </row>
    <row r="69" spans="1:8" ht="13.5" x14ac:dyDescent="0.25">
      <c r="A69" s="14" t="s">
        <v>119</v>
      </c>
      <c r="B69" s="15"/>
      <c r="C69" s="27"/>
      <c r="D69" s="28"/>
      <c r="E69" s="28"/>
      <c r="F69" s="28" t="s">
        <v>31</v>
      </c>
      <c r="G69" s="34"/>
      <c r="H69" s="19"/>
    </row>
    <row r="70" spans="1:8" ht="13.5" x14ac:dyDescent="0.25">
      <c r="A70" s="8">
        <v>74</v>
      </c>
      <c r="B70" s="20" t="s">
        <v>49</v>
      </c>
      <c r="C70" s="21" t="s">
        <v>64</v>
      </c>
      <c r="D70" s="22">
        <v>1.188E-3</v>
      </c>
      <c r="E70" s="23"/>
      <c r="F70" s="24">
        <v>2.3261000000000002E-3</v>
      </c>
      <c r="G70" s="25"/>
      <c r="H70" s="32">
        <f t="shared" ref="H70:H86" si="6">LEFT(D70,8)*E70+LEFT(F70,8)*G70</f>
        <v>0</v>
      </c>
    </row>
    <row r="71" spans="1:8" ht="13.5" x14ac:dyDescent="0.25">
      <c r="A71" s="8">
        <v>75</v>
      </c>
      <c r="B71" s="20" t="s">
        <v>51</v>
      </c>
      <c r="C71" s="21" t="s">
        <v>54</v>
      </c>
      <c r="D71" s="22">
        <v>1.351E-3</v>
      </c>
      <c r="E71" s="23"/>
      <c r="F71" s="24">
        <v>2.4894000000000001E-3</v>
      </c>
      <c r="G71" s="25"/>
      <c r="H71" s="32">
        <f t="shared" si="6"/>
        <v>0</v>
      </c>
    </row>
    <row r="72" spans="1:8" ht="13.5" x14ac:dyDescent="0.25">
      <c r="A72" s="8">
        <v>76</v>
      </c>
      <c r="B72" s="20" t="s">
        <v>53</v>
      </c>
      <c r="C72" s="21" t="s">
        <v>65</v>
      </c>
      <c r="D72" s="22">
        <v>1.529E-3</v>
      </c>
      <c r="E72" s="23"/>
      <c r="F72" s="24">
        <v>2.6668999999999998E-3</v>
      </c>
      <c r="G72" s="25"/>
      <c r="H72" s="32">
        <f t="shared" si="6"/>
        <v>0</v>
      </c>
    </row>
    <row r="73" spans="1:8" ht="13.5" x14ac:dyDescent="0.25">
      <c r="A73" s="8">
        <v>77</v>
      </c>
      <c r="B73" s="20" t="s">
        <v>66</v>
      </c>
      <c r="C73" s="21" t="s">
        <v>67</v>
      </c>
      <c r="D73" s="22">
        <v>1.7830000000000001E-3</v>
      </c>
      <c r="E73" s="23"/>
      <c r="F73" s="24">
        <v>2.9212999999999999E-3</v>
      </c>
      <c r="G73" s="25"/>
      <c r="H73" s="32">
        <f t="shared" si="6"/>
        <v>0</v>
      </c>
    </row>
    <row r="74" spans="1:8" ht="13.5" x14ac:dyDescent="0.25">
      <c r="A74" s="8">
        <v>78</v>
      </c>
      <c r="B74" s="20" t="s">
        <v>32</v>
      </c>
      <c r="C74" s="21" t="s">
        <v>68</v>
      </c>
      <c r="D74" s="22">
        <v>2.294E-3</v>
      </c>
      <c r="E74" s="23"/>
      <c r="F74" s="24">
        <v>3.4325900000000001E-3</v>
      </c>
      <c r="G74" s="25"/>
      <c r="H74" s="32">
        <f t="shared" si="6"/>
        <v>0</v>
      </c>
    </row>
    <row r="75" spans="1:8" ht="13.5" x14ac:dyDescent="0.25">
      <c r="A75" s="8">
        <v>79</v>
      </c>
      <c r="B75" s="20" t="s">
        <v>11</v>
      </c>
      <c r="C75" s="21" t="s">
        <v>69</v>
      </c>
      <c r="D75" s="22">
        <v>4.7019999999999996E-3</v>
      </c>
      <c r="E75" s="23"/>
      <c r="F75" s="24">
        <v>6.9787900000000003E-3</v>
      </c>
      <c r="G75" s="25"/>
      <c r="H75" s="32">
        <f t="shared" si="6"/>
        <v>0</v>
      </c>
    </row>
    <row r="76" spans="1:8" ht="13.5" x14ac:dyDescent="0.25">
      <c r="A76" s="8">
        <v>80</v>
      </c>
      <c r="B76" s="20" t="s">
        <v>59</v>
      </c>
      <c r="C76" s="21" t="s">
        <v>70</v>
      </c>
      <c r="D76" s="22">
        <v>7.1520000000000004E-3</v>
      </c>
      <c r="E76" s="23"/>
      <c r="F76" s="24">
        <v>1.0403819999999999E-2</v>
      </c>
      <c r="G76" s="25"/>
      <c r="H76" s="32">
        <f t="shared" si="6"/>
        <v>0</v>
      </c>
    </row>
    <row r="77" spans="1:8" ht="13.5" x14ac:dyDescent="0.25">
      <c r="A77" s="8">
        <v>81</v>
      </c>
      <c r="B77" s="20" t="s">
        <v>25</v>
      </c>
      <c r="C77" s="21" t="s">
        <v>45</v>
      </c>
      <c r="D77" s="22">
        <v>7.6470000000000002E-3</v>
      </c>
      <c r="E77" s="23"/>
      <c r="F77" s="24">
        <v>1.144118E-2</v>
      </c>
      <c r="G77" s="25"/>
      <c r="H77" s="32">
        <f t="shared" si="6"/>
        <v>0</v>
      </c>
    </row>
    <row r="78" spans="1:8" ht="13.5" x14ac:dyDescent="0.25">
      <c r="A78" s="8">
        <v>82</v>
      </c>
      <c r="B78" s="20" t="s">
        <v>61</v>
      </c>
      <c r="C78" s="21" t="s">
        <v>147</v>
      </c>
      <c r="D78" s="22">
        <v>8.9250000000000006E-3</v>
      </c>
      <c r="E78" s="23"/>
      <c r="F78" s="24">
        <v>1.271918E-2</v>
      </c>
      <c r="G78" s="25"/>
      <c r="H78" s="32">
        <f t="shared" si="6"/>
        <v>0</v>
      </c>
    </row>
    <row r="79" spans="1:8" ht="13.5" x14ac:dyDescent="0.25">
      <c r="A79" s="8">
        <v>83</v>
      </c>
      <c r="B79" s="20" t="s">
        <v>26</v>
      </c>
      <c r="C79" s="21" t="s">
        <v>71</v>
      </c>
      <c r="D79" s="22">
        <v>9.665E-3</v>
      </c>
      <c r="E79" s="23"/>
      <c r="F79" s="24">
        <v>1.440818E-2</v>
      </c>
      <c r="G79" s="25"/>
      <c r="H79" s="32">
        <f t="shared" si="6"/>
        <v>0</v>
      </c>
    </row>
    <row r="80" spans="1:8" ht="13.5" x14ac:dyDescent="0.25">
      <c r="A80" s="8">
        <v>84</v>
      </c>
      <c r="B80" s="20" t="s">
        <v>7</v>
      </c>
      <c r="C80" s="21" t="s">
        <v>48</v>
      </c>
      <c r="D80" s="22">
        <v>1.2241E-2</v>
      </c>
      <c r="E80" s="23"/>
      <c r="F80" s="24">
        <v>2.3081790000000001E-2</v>
      </c>
      <c r="G80" s="25"/>
      <c r="H80" s="32">
        <f t="shared" si="6"/>
        <v>0</v>
      </c>
    </row>
    <row r="81" spans="1:8" ht="13.5" x14ac:dyDescent="0.25">
      <c r="A81" s="35">
        <v>203</v>
      </c>
      <c r="B81" s="20" t="s">
        <v>72</v>
      </c>
      <c r="C81" s="21" t="s">
        <v>73</v>
      </c>
      <c r="D81" s="22">
        <v>1.447E-2</v>
      </c>
      <c r="E81" s="23"/>
      <c r="F81" s="24">
        <v>2.5852360000000001E-2</v>
      </c>
      <c r="G81" s="25"/>
      <c r="H81" s="32">
        <f t="shared" si="6"/>
        <v>0</v>
      </c>
    </row>
    <row r="82" spans="1:8" ht="13.5" x14ac:dyDescent="0.25">
      <c r="A82" s="8">
        <v>85</v>
      </c>
      <c r="B82" s="20" t="s">
        <v>29</v>
      </c>
      <c r="C82" s="21" t="s">
        <v>41</v>
      </c>
      <c r="D82" s="22">
        <v>2.086E-2</v>
      </c>
      <c r="E82" s="23"/>
      <c r="F82" s="24">
        <v>3.2242359999999998E-2</v>
      </c>
      <c r="G82" s="25"/>
      <c r="H82" s="32">
        <f t="shared" si="6"/>
        <v>0</v>
      </c>
    </row>
    <row r="83" spans="1:8" ht="13.5" x14ac:dyDescent="0.25">
      <c r="A83" s="8">
        <v>86</v>
      </c>
      <c r="B83" s="20" t="s">
        <v>74</v>
      </c>
      <c r="C83" s="21" t="s">
        <v>75</v>
      </c>
      <c r="D83" s="22">
        <v>2.6519999999999998E-2</v>
      </c>
      <c r="E83" s="23"/>
      <c r="F83" s="24">
        <v>4.1696360000000002E-2</v>
      </c>
      <c r="G83" s="25"/>
      <c r="H83" s="32">
        <f t="shared" si="6"/>
        <v>0</v>
      </c>
    </row>
    <row r="84" spans="1:8" ht="13.5" x14ac:dyDescent="0.25">
      <c r="A84" s="8">
        <v>87</v>
      </c>
      <c r="B84" s="20" t="s">
        <v>15</v>
      </c>
      <c r="C84" s="21" t="s">
        <v>42</v>
      </c>
      <c r="D84" s="22">
        <v>2.794E-2</v>
      </c>
      <c r="E84" s="23"/>
      <c r="F84" s="24">
        <v>4.3116359999999999E-2</v>
      </c>
      <c r="G84" s="25"/>
      <c r="H84" s="32">
        <f t="shared" si="6"/>
        <v>0</v>
      </c>
    </row>
    <row r="85" spans="1:8" ht="13.5" x14ac:dyDescent="0.25">
      <c r="A85" s="8">
        <v>88</v>
      </c>
      <c r="B85" s="20" t="s">
        <v>17</v>
      </c>
      <c r="C85" s="21" t="s">
        <v>44</v>
      </c>
      <c r="D85" s="22">
        <v>4.5476999999999997E-2</v>
      </c>
      <c r="E85" s="23"/>
      <c r="F85" s="24">
        <v>6.0653360000000003E-2</v>
      </c>
      <c r="G85" s="25"/>
      <c r="H85" s="32">
        <f t="shared" ref="H85" si="7">LEFT(D85,8)*E85+LEFT(F85,8)*G85</f>
        <v>0</v>
      </c>
    </row>
    <row r="86" spans="1:8" ht="13.5" x14ac:dyDescent="0.25">
      <c r="A86" s="35">
        <v>216</v>
      </c>
      <c r="B86" s="20" t="s">
        <v>19</v>
      </c>
      <c r="C86" s="21" t="s">
        <v>148</v>
      </c>
      <c r="D86" s="22">
        <v>5.8429000000000002E-2</v>
      </c>
      <c r="E86" s="23"/>
      <c r="F86" s="24">
        <v>8.1194359999999993E-2</v>
      </c>
      <c r="G86" s="25"/>
      <c r="H86" s="32">
        <f t="shared" si="6"/>
        <v>0</v>
      </c>
    </row>
    <row r="87" spans="1:8" ht="13.5" x14ac:dyDescent="0.25">
      <c r="A87" s="14" t="s">
        <v>120</v>
      </c>
      <c r="B87" s="44"/>
      <c r="C87" s="45"/>
      <c r="D87" s="46" t="s">
        <v>31</v>
      </c>
      <c r="E87" s="28"/>
      <c r="F87" s="46" t="s">
        <v>31</v>
      </c>
      <c r="G87" s="34"/>
      <c r="H87" s="47"/>
    </row>
    <row r="88" spans="1:8" ht="13.5" x14ac:dyDescent="0.25">
      <c r="A88" s="35">
        <v>89</v>
      </c>
      <c r="B88" s="20" t="s">
        <v>66</v>
      </c>
      <c r="C88" s="21" t="s">
        <v>76</v>
      </c>
      <c r="D88" s="22">
        <v>5.2864000000000001E-2</v>
      </c>
      <c r="E88" s="23"/>
      <c r="F88" s="24">
        <v>5.5140840000000003E-2</v>
      </c>
      <c r="G88" s="25"/>
      <c r="H88" s="32">
        <f t="shared" ref="H88:H96" si="8">LEFT(D88,8)*E88+LEFT(F88,8)*G88</f>
        <v>0</v>
      </c>
    </row>
    <row r="89" spans="1:8" ht="13.5" x14ac:dyDescent="0.25">
      <c r="A89" s="35">
        <v>90</v>
      </c>
      <c r="B89" s="20" t="s">
        <v>11</v>
      </c>
      <c r="C89" s="21" t="s">
        <v>77</v>
      </c>
      <c r="D89" s="22">
        <v>0.17899399999999999</v>
      </c>
      <c r="E89" s="23"/>
      <c r="F89" s="24">
        <v>0.18152299</v>
      </c>
      <c r="G89" s="25"/>
      <c r="H89" s="32">
        <f t="shared" si="8"/>
        <v>0</v>
      </c>
    </row>
    <row r="90" spans="1:8" ht="13.5" x14ac:dyDescent="0.25">
      <c r="A90" s="35">
        <v>91</v>
      </c>
      <c r="B90" s="20" t="s">
        <v>59</v>
      </c>
      <c r="C90" s="21" t="s">
        <v>78</v>
      </c>
      <c r="D90" s="22">
        <v>0.20425299999999999</v>
      </c>
      <c r="E90" s="23"/>
      <c r="F90" s="24">
        <v>0.20750551</v>
      </c>
      <c r="G90" s="25"/>
      <c r="H90" s="32">
        <f t="shared" si="8"/>
        <v>0</v>
      </c>
    </row>
    <row r="91" spans="1:8" ht="13.5" x14ac:dyDescent="0.25">
      <c r="A91" s="35">
        <v>204</v>
      </c>
      <c r="B91" s="20" t="s">
        <v>25</v>
      </c>
      <c r="C91" s="21" t="s">
        <v>79</v>
      </c>
      <c r="D91" s="22">
        <v>0.28079799999999999</v>
      </c>
      <c r="E91" s="23"/>
      <c r="F91" s="24">
        <v>0.28405050999999998</v>
      </c>
      <c r="G91" s="25"/>
      <c r="H91" s="32">
        <f t="shared" si="8"/>
        <v>0</v>
      </c>
    </row>
    <row r="92" spans="1:8" ht="13.5" x14ac:dyDescent="0.25">
      <c r="A92" s="35">
        <v>92</v>
      </c>
      <c r="B92" s="20" t="s">
        <v>61</v>
      </c>
      <c r="C92" s="21" t="s">
        <v>80</v>
      </c>
      <c r="D92" s="22">
        <v>0.33997100000000002</v>
      </c>
      <c r="E92" s="23"/>
      <c r="F92" s="24">
        <v>0.34376509999999999</v>
      </c>
      <c r="G92" s="25"/>
      <c r="H92" s="32">
        <f t="shared" si="8"/>
        <v>0</v>
      </c>
    </row>
    <row r="93" spans="1:8" ht="13.5" x14ac:dyDescent="0.25">
      <c r="A93" s="35">
        <v>93</v>
      </c>
      <c r="B93" s="20" t="s">
        <v>26</v>
      </c>
      <c r="C93" s="21" t="s">
        <v>81</v>
      </c>
      <c r="D93" s="22">
        <v>0.42834899999999998</v>
      </c>
      <c r="E93" s="23"/>
      <c r="F93" s="24">
        <v>0.43745519999999999</v>
      </c>
      <c r="G93" s="25"/>
      <c r="H93" s="32">
        <f t="shared" si="8"/>
        <v>0</v>
      </c>
    </row>
    <row r="94" spans="1:8" ht="13.5" x14ac:dyDescent="0.25">
      <c r="A94" s="35">
        <v>205</v>
      </c>
      <c r="B94" s="20" t="s">
        <v>7</v>
      </c>
      <c r="C94" s="21" t="s">
        <v>41</v>
      </c>
      <c r="D94" s="22">
        <v>0.61776299999999995</v>
      </c>
      <c r="E94" s="23"/>
      <c r="F94" s="24">
        <v>0.62914559999999997</v>
      </c>
      <c r="G94" s="25"/>
      <c r="H94" s="32">
        <f t="shared" si="8"/>
        <v>0</v>
      </c>
    </row>
    <row r="95" spans="1:8" ht="13.5" x14ac:dyDescent="0.25">
      <c r="A95" s="35">
        <v>94</v>
      </c>
      <c r="B95" s="20" t="s">
        <v>29</v>
      </c>
      <c r="C95" s="21" t="s">
        <v>82</v>
      </c>
      <c r="D95" s="22">
        <v>0.714333</v>
      </c>
      <c r="E95" s="23"/>
      <c r="F95" s="24">
        <v>0.73709760000000002</v>
      </c>
      <c r="G95" s="25"/>
      <c r="H95" s="32">
        <f t="shared" si="8"/>
        <v>0</v>
      </c>
    </row>
    <row r="96" spans="1:8" ht="13.5" x14ac:dyDescent="0.25">
      <c r="A96" s="35">
        <v>206</v>
      </c>
      <c r="B96" s="20" t="s">
        <v>15</v>
      </c>
      <c r="C96" s="21" t="s">
        <v>83</v>
      </c>
      <c r="D96" s="22">
        <v>1.093712</v>
      </c>
      <c r="E96" s="23"/>
      <c r="F96" s="24">
        <v>1.1240656</v>
      </c>
      <c r="G96" s="25"/>
      <c r="H96" s="32">
        <f t="shared" si="8"/>
        <v>0</v>
      </c>
    </row>
    <row r="97" spans="1:8" ht="13.5" x14ac:dyDescent="0.25">
      <c r="A97" s="14" t="s">
        <v>121</v>
      </c>
      <c r="B97" s="15"/>
      <c r="C97" s="16"/>
      <c r="D97" s="28"/>
      <c r="E97" s="28"/>
      <c r="F97" s="28"/>
      <c r="G97" s="48"/>
      <c r="H97" s="19"/>
    </row>
    <row r="98" spans="1:8" s="86" customFormat="1" ht="13.5" x14ac:dyDescent="0.25">
      <c r="A98" s="87">
        <v>217</v>
      </c>
      <c r="B98" s="82" t="s">
        <v>7</v>
      </c>
      <c r="C98" s="88" t="s">
        <v>149</v>
      </c>
      <c r="D98" s="22">
        <v>1.4607999999999999E-2</v>
      </c>
      <c r="E98" s="83"/>
      <c r="F98" s="22">
        <v>0</v>
      </c>
      <c r="G98" s="84"/>
      <c r="H98" s="85"/>
    </row>
    <row r="99" spans="1:8" ht="13.5" x14ac:dyDescent="0.25">
      <c r="A99" s="8">
        <v>95</v>
      </c>
      <c r="B99" s="20" t="s">
        <v>29</v>
      </c>
      <c r="C99" s="49" t="s">
        <v>84</v>
      </c>
      <c r="D99" s="22">
        <v>1.8804000000000001E-2</v>
      </c>
      <c r="E99" s="23"/>
      <c r="F99" s="22">
        <v>0</v>
      </c>
      <c r="G99" s="50"/>
      <c r="H99" s="32">
        <f>LEFT(D99,8)*E99</f>
        <v>0</v>
      </c>
    </row>
    <row r="100" spans="1:8" ht="13.5" x14ac:dyDescent="0.25">
      <c r="A100" s="8">
        <v>96</v>
      </c>
      <c r="B100" s="20" t="s">
        <v>15</v>
      </c>
      <c r="C100" s="49" t="s">
        <v>85</v>
      </c>
      <c r="D100" s="22">
        <v>2.1491E-2</v>
      </c>
      <c r="E100" s="23"/>
      <c r="F100" s="22">
        <v>0</v>
      </c>
      <c r="G100" s="50"/>
      <c r="H100" s="32">
        <f t="shared" ref="H100:H104" si="9">LEFT(D100,8)*E100</f>
        <v>0</v>
      </c>
    </row>
    <row r="101" spans="1:8" ht="13.5" x14ac:dyDescent="0.25">
      <c r="A101" s="8">
        <v>97</v>
      </c>
      <c r="B101" s="20" t="s">
        <v>43</v>
      </c>
      <c r="C101" s="49" t="s">
        <v>86</v>
      </c>
      <c r="D101" s="22">
        <v>2.6519000000000001E-2</v>
      </c>
      <c r="E101" s="23"/>
      <c r="F101" s="22">
        <v>0</v>
      </c>
      <c r="G101" s="50"/>
      <c r="H101" s="32">
        <f t="shared" si="9"/>
        <v>0</v>
      </c>
    </row>
    <row r="102" spans="1:8" ht="13.5" x14ac:dyDescent="0.25">
      <c r="A102" s="8">
        <v>98</v>
      </c>
      <c r="B102" s="20" t="s">
        <v>87</v>
      </c>
      <c r="C102" s="49" t="s">
        <v>88</v>
      </c>
      <c r="D102" s="22">
        <v>4.0203000000000003E-2</v>
      </c>
      <c r="E102" s="23"/>
      <c r="F102" s="22">
        <v>0</v>
      </c>
      <c r="G102" s="50"/>
      <c r="H102" s="32">
        <f t="shared" si="9"/>
        <v>0</v>
      </c>
    </row>
    <row r="103" spans="1:8" ht="13.5" x14ac:dyDescent="0.25">
      <c r="A103" s="8">
        <v>99</v>
      </c>
      <c r="B103" s="20" t="s">
        <v>89</v>
      </c>
      <c r="C103" s="49" t="s">
        <v>90</v>
      </c>
      <c r="D103" s="22">
        <v>5.0643000000000001E-2</v>
      </c>
      <c r="E103" s="23"/>
      <c r="F103" s="22">
        <v>0</v>
      </c>
      <c r="G103" s="50"/>
      <c r="H103" s="32">
        <f t="shared" si="9"/>
        <v>0</v>
      </c>
    </row>
    <row r="104" spans="1:8" ht="13.5" x14ac:dyDescent="0.25">
      <c r="A104" s="8">
        <v>100</v>
      </c>
      <c r="B104" s="20" t="s">
        <v>91</v>
      </c>
      <c r="C104" s="49" t="s">
        <v>92</v>
      </c>
      <c r="D104" s="22">
        <v>7.3688000000000003E-2</v>
      </c>
      <c r="E104" s="23"/>
      <c r="F104" s="22">
        <v>0</v>
      </c>
      <c r="G104" s="50"/>
      <c r="H104" s="32">
        <f t="shared" si="9"/>
        <v>0</v>
      </c>
    </row>
    <row r="105" spans="1:8" ht="13.5" x14ac:dyDescent="0.25">
      <c r="A105" s="14" t="s">
        <v>122</v>
      </c>
      <c r="B105" s="15"/>
      <c r="C105" s="16"/>
      <c r="D105" s="28"/>
      <c r="E105" s="28"/>
      <c r="F105" s="28"/>
      <c r="G105" s="48"/>
      <c r="H105" s="19"/>
    </row>
    <row r="106" spans="1:8" ht="13.5" x14ac:dyDescent="0.25">
      <c r="A106" s="8">
        <v>101</v>
      </c>
      <c r="B106" s="20" t="s">
        <v>11</v>
      </c>
      <c r="C106" s="49" t="s">
        <v>93</v>
      </c>
      <c r="D106" s="22">
        <v>1.3470000000000001E-3</v>
      </c>
      <c r="E106" s="23"/>
      <c r="F106" s="22">
        <v>0</v>
      </c>
      <c r="G106" s="50"/>
      <c r="H106" s="32">
        <f t="shared" ref="H106:H107" si="10">LEFT(D106,8)*E106</f>
        <v>0</v>
      </c>
    </row>
    <row r="107" spans="1:8" ht="13.5" x14ac:dyDescent="0.25">
      <c r="A107" s="8">
        <v>207</v>
      </c>
      <c r="B107" s="20" t="s">
        <v>23</v>
      </c>
      <c r="C107" s="49" t="s">
        <v>94</v>
      </c>
      <c r="D107" s="22">
        <v>1.495E-3</v>
      </c>
      <c r="E107" s="23"/>
      <c r="F107" s="22">
        <v>0</v>
      </c>
      <c r="G107" s="50"/>
      <c r="H107" s="32">
        <f t="shared" si="10"/>
        <v>0</v>
      </c>
    </row>
    <row r="108" spans="1:8" ht="13.5" x14ac:dyDescent="0.25">
      <c r="A108" s="8">
        <v>208</v>
      </c>
      <c r="B108" s="20" t="s">
        <v>95</v>
      </c>
      <c r="C108" s="49" t="s">
        <v>96</v>
      </c>
      <c r="D108" s="22">
        <v>1.799E-3</v>
      </c>
      <c r="E108" s="23"/>
      <c r="F108" s="22">
        <v>0</v>
      </c>
      <c r="G108" s="50"/>
      <c r="H108" s="32">
        <f>LEFT(D108,8)*E108</f>
        <v>0</v>
      </c>
    </row>
    <row r="109" spans="1:8" ht="13.5" x14ac:dyDescent="0.25">
      <c r="A109" s="14" t="s">
        <v>123</v>
      </c>
      <c r="B109" s="15"/>
      <c r="C109" s="16"/>
      <c r="D109" s="28"/>
      <c r="E109" s="28"/>
      <c r="F109" s="28"/>
      <c r="G109" s="48"/>
      <c r="H109" s="19"/>
    </row>
    <row r="110" spans="1:8" ht="13.5" x14ac:dyDescent="0.25">
      <c r="A110" s="8">
        <v>102</v>
      </c>
      <c r="B110" s="20" t="s">
        <v>55</v>
      </c>
      <c r="C110" s="49" t="s">
        <v>97</v>
      </c>
      <c r="D110" s="22">
        <v>5.3940000000000004E-3</v>
      </c>
      <c r="E110" s="23"/>
      <c r="F110" s="22">
        <v>0</v>
      </c>
      <c r="G110" s="50"/>
      <c r="H110" s="32">
        <f t="shared" ref="H110:H111" si="11">LEFT(D110,8)*E110</f>
        <v>0</v>
      </c>
    </row>
    <row r="111" spans="1:8" ht="13.5" x14ac:dyDescent="0.25">
      <c r="A111" s="8">
        <v>209</v>
      </c>
      <c r="B111" s="20" t="s">
        <v>11</v>
      </c>
      <c r="C111" s="49" t="s">
        <v>98</v>
      </c>
      <c r="D111" s="22">
        <v>1.2288E-2</v>
      </c>
      <c r="E111" s="23"/>
      <c r="F111" s="22">
        <v>0</v>
      </c>
      <c r="G111" s="50"/>
      <c r="H111" s="32">
        <f t="shared" si="11"/>
        <v>0</v>
      </c>
    </row>
    <row r="112" spans="1:8" ht="12.75" customHeight="1" x14ac:dyDescent="0.25">
      <c r="A112" s="8">
        <v>210</v>
      </c>
      <c r="B112" s="20" t="s">
        <v>5</v>
      </c>
      <c r="C112" s="49" t="s">
        <v>99</v>
      </c>
      <c r="D112" s="22">
        <v>5.62E-3</v>
      </c>
      <c r="E112" s="23"/>
      <c r="F112" s="22">
        <v>0</v>
      </c>
      <c r="G112" s="50"/>
      <c r="H112" s="32">
        <f>LEFT(D112,8)*E112</f>
        <v>0</v>
      </c>
    </row>
    <row r="113" spans="1:8" ht="13.5" x14ac:dyDescent="0.25">
      <c r="A113" s="14" t="s">
        <v>150</v>
      </c>
      <c r="B113" s="15"/>
      <c r="C113" s="16"/>
      <c r="D113" s="28"/>
      <c r="E113" s="28"/>
      <c r="F113" s="28"/>
      <c r="G113" s="48"/>
      <c r="H113" s="19"/>
    </row>
    <row r="114" spans="1:8" ht="13.5" x14ac:dyDescent="0.25">
      <c r="A114" s="8">
        <v>218</v>
      </c>
      <c r="B114" s="20" t="s">
        <v>7</v>
      </c>
      <c r="C114" s="49" t="s">
        <v>151</v>
      </c>
      <c r="D114" s="22">
        <v>1.6114E-2</v>
      </c>
      <c r="E114" s="23"/>
      <c r="F114" s="22">
        <v>0</v>
      </c>
      <c r="G114" s="50"/>
      <c r="H114" s="32">
        <f t="shared" ref="H114" si="12">LEFT(D114,8)*E114</f>
        <v>0</v>
      </c>
    </row>
    <row r="115" spans="1:8" ht="12.75" customHeight="1" x14ac:dyDescent="0.25">
      <c r="A115" s="8"/>
      <c r="B115" s="20"/>
      <c r="C115" s="49"/>
      <c r="D115" s="52"/>
      <c r="E115" s="53"/>
      <c r="F115" s="51"/>
      <c r="G115" s="54"/>
      <c r="H115" s="55">
        <f>SUM(H6:H112)</f>
        <v>0</v>
      </c>
    </row>
    <row r="116" spans="1:8" ht="13.5" x14ac:dyDescent="0.25">
      <c r="A116" s="14" t="s">
        <v>124</v>
      </c>
      <c r="B116" s="15"/>
      <c r="C116" s="16"/>
      <c r="D116" s="28"/>
      <c r="E116" s="28"/>
      <c r="F116" s="28"/>
      <c r="G116" s="48"/>
      <c r="H116" s="19"/>
    </row>
    <row r="117" spans="1:8" ht="13.5" x14ac:dyDescent="0.25">
      <c r="A117" s="56"/>
      <c r="B117" s="57" t="s">
        <v>125</v>
      </c>
      <c r="C117" s="58"/>
      <c r="D117" s="59"/>
      <c r="E117" s="10"/>
      <c r="F117" s="59"/>
      <c r="G117" s="12"/>
      <c r="H117" s="55"/>
    </row>
    <row r="118" spans="1:8" ht="13.5" x14ac:dyDescent="0.25">
      <c r="A118" s="60">
        <v>110</v>
      </c>
      <c r="B118" s="60" t="s">
        <v>126</v>
      </c>
      <c r="C118" s="58"/>
      <c r="D118" s="61"/>
      <c r="E118" s="62"/>
      <c r="F118" s="63"/>
      <c r="G118" s="64"/>
      <c r="H118" s="32">
        <f>Geschenk!J57</f>
        <v>0</v>
      </c>
    </row>
    <row r="119" spans="1:8" ht="13.5" x14ac:dyDescent="0.25">
      <c r="A119" s="60">
        <v>111</v>
      </c>
      <c r="B119" s="60" t="s">
        <v>127</v>
      </c>
      <c r="C119" s="58"/>
      <c r="D119" s="61"/>
      <c r="E119" s="62"/>
      <c r="F119" s="63"/>
      <c r="G119" s="64"/>
      <c r="H119" s="32">
        <f>Geschenk!Q57</f>
        <v>0</v>
      </c>
    </row>
    <row r="120" spans="1:8" ht="13.5" x14ac:dyDescent="0.25">
      <c r="A120" s="60">
        <v>112</v>
      </c>
      <c r="B120" s="60" t="s">
        <v>128</v>
      </c>
      <c r="C120" s="58"/>
      <c r="D120" s="61"/>
      <c r="E120" s="62"/>
      <c r="F120" s="63"/>
      <c r="G120" s="64"/>
      <c r="H120" s="32">
        <f>Geschenk!X57</f>
        <v>0</v>
      </c>
    </row>
    <row r="121" spans="1:8" ht="14.25" thickBot="1" x14ac:dyDescent="0.3">
      <c r="A121" s="65"/>
      <c r="B121" s="65"/>
      <c r="C121" s="66"/>
      <c r="D121" s="67"/>
      <c r="E121" s="53"/>
      <c r="F121" s="51"/>
      <c r="G121" s="68"/>
      <c r="H121" s="55">
        <f>SUM(H118:H120)</f>
        <v>0</v>
      </c>
    </row>
    <row r="122" spans="1:8" ht="15" customHeight="1" x14ac:dyDescent="0.2">
      <c r="A122" s="109" t="s">
        <v>129</v>
      </c>
      <c r="B122" s="110"/>
      <c r="C122" s="111"/>
      <c r="D122" s="115" t="s">
        <v>130</v>
      </c>
      <c r="E122" s="116"/>
      <c r="F122" s="116"/>
      <c r="G122" s="117"/>
      <c r="H122" s="121" t="s">
        <v>131</v>
      </c>
    </row>
    <row r="123" spans="1:8" ht="15" customHeight="1" thickBot="1" x14ac:dyDescent="0.25">
      <c r="A123" s="112"/>
      <c r="B123" s="113"/>
      <c r="C123" s="114"/>
      <c r="D123" s="118"/>
      <c r="E123" s="119"/>
      <c r="F123" s="119"/>
      <c r="G123" s="120"/>
      <c r="H123" s="122"/>
    </row>
    <row r="124" spans="1:8" ht="13.5" x14ac:dyDescent="0.25">
      <c r="A124" s="89"/>
      <c r="B124" s="90"/>
      <c r="C124" s="91"/>
      <c r="D124" s="69"/>
      <c r="E124" s="70"/>
      <c r="F124" s="71"/>
      <c r="G124" s="72"/>
      <c r="H124" s="96">
        <f>IF((H115+H121)&lt;=30,30,(H115+H121))</f>
        <v>30</v>
      </c>
    </row>
    <row r="125" spans="1:8" ht="13.5" x14ac:dyDescent="0.25">
      <c r="A125" s="92"/>
      <c r="B125" s="90"/>
      <c r="C125" s="91"/>
      <c r="D125" s="73"/>
      <c r="E125" s="74"/>
      <c r="F125" s="75"/>
      <c r="G125" s="76"/>
      <c r="H125" s="97"/>
    </row>
    <row r="126" spans="1:8" ht="13.5" x14ac:dyDescent="0.25">
      <c r="A126" s="92"/>
      <c r="B126" s="90"/>
      <c r="C126" s="91"/>
      <c r="D126" s="73"/>
      <c r="E126" s="74"/>
      <c r="F126" s="75"/>
      <c r="G126" s="76"/>
      <c r="H126" s="97"/>
    </row>
    <row r="127" spans="1:8" ht="13.5" x14ac:dyDescent="0.25">
      <c r="A127" s="92"/>
      <c r="B127" s="90"/>
      <c r="C127" s="91"/>
      <c r="D127" s="73"/>
      <c r="E127" s="74"/>
      <c r="F127" s="75"/>
      <c r="G127" s="76"/>
      <c r="H127" s="97"/>
    </row>
    <row r="128" spans="1:8" ht="14.25" thickBot="1" x14ac:dyDescent="0.3">
      <c r="A128" s="93"/>
      <c r="B128" s="94"/>
      <c r="C128" s="95"/>
      <c r="D128" s="77"/>
      <c r="E128" s="78"/>
      <c r="F128" s="79"/>
      <c r="G128" s="80"/>
      <c r="H128" s="98"/>
    </row>
  </sheetData>
  <sheetProtection algorithmName="SHA-512" hashValue="yurbrl3ue1kwU4xSwymfHVHkv+dDM/IAHanGQfzQPEcCE2scJqyNabHq/ArLuBm1tjCx8S3n7garZ16lk4bMow==" saltValue="KQYkx7YMnws5hru7+aMXSA==" spinCount="100000" sheet="1" objects="1" scenarios="1"/>
  <mergeCells count="9">
    <mergeCell ref="A124:C128"/>
    <mergeCell ref="H124:H128"/>
    <mergeCell ref="A1:C2"/>
    <mergeCell ref="D1:D2"/>
    <mergeCell ref="E1:G2"/>
    <mergeCell ref="H1:H2"/>
    <mergeCell ref="A122:C123"/>
    <mergeCell ref="D122:G123"/>
    <mergeCell ref="H122:H123"/>
  </mergeCells>
  <dataValidations count="1">
    <dataValidation allowBlank="1" showInputMessage="1" showErrorMessage="1" prompt="Zone interdite_x000a_Verbotene Zone" sqref="E117:G117 D88:D96 F70:F86 F6:F8 F59:F68 D6:D8 D10:D18 D20:D26 F28:F40 D42:D47 F10:F18 D28:D40 F42:F47 F49:F57 D49:D57 D59:D68 F20:F26 D106:D108 F88:F96 D98:D104 D70:D86 D110:D112 D114:D120"/>
  </dataValidations>
  <pageMargins left="0.7" right="0.7" top="0.75" bottom="0.75" header="0.3" footer="0.3"/>
  <pageSetup paperSize="9" scale="73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5"/>
  <sheetViews>
    <sheetView tabSelected="1" topLeftCell="E1" workbookViewId="0">
      <selection activeCell="G7" sqref="G7"/>
    </sheetView>
  </sheetViews>
  <sheetFormatPr baseColWidth="10" defaultColWidth="9.140625" defaultRowHeight="12.75" x14ac:dyDescent="0.2"/>
  <cols>
    <col min="1" max="1" width="3.85546875" style="129" customWidth="1"/>
    <col min="2" max="2" width="9.140625" style="129" customWidth="1"/>
    <col min="3" max="3" width="10.42578125" style="129" customWidth="1"/>
    <col min="4" max="4" width="11.42578125" style="129" customWidth="1"/>
    <col min="5" max="5" width="15.5703125" style="129" customWidth="1"/>
    <col min="6" max="6" width="11.42578125" style="129" customWidth="1"/>
    <col min="7" max="7" width="15.7109375" style="129" customWidth="1"/>
    <col min="8" max="8" width="11.42578125" style="129" customWidth="1"/>
    <col min="9" max="9" width="15.42578125" style="129" customWidth="1"/>
    <col min="10" max="10" width="13.85546875" style="195" customWidth="1"/>
    <col min="11" max="11" width="12.7109375" style="129" customWidth="1"/>
    <col min="12" max="12" width="16" style="129" customWidth="1"/>
    <col min="13" max="14" width="12.5703125" style="129" customWidth="1"/>
    <col min="15" max="15" width="10.42578125" style="129" customWidth="1"/>
    <col min="16" max="16" width="13.5703125" style="129" customWidth="1"/>
    <col min="17" max="17" width="14.140625" style="129" customWidth="1"/>
    <col min="18" max="18" width="11.7109375" style="129" customWidth="1"/>
    <col min="19" max="19" width="14.5703125" style="129" customWidth="1"/>
    <col min="20" max="20" width="11.5703125" style="129" customWidth="1"/>
    <col min="21" max="21" width="13" style="129" customWidth="1"/>
    <col min="22" max="22" width="11.7109375" style="129" customWidth="1"/>
    <col min="23" max="23" width="12.7109375" style="129" customWidth="1"/>
    <col min="24" max="24" width="15" style="129" customWidth="1"/>
    <col min="25" max="16384" width="9.140625" style="129"/>
  </cols>
  <sheetData>
    <row r="1" spans="1:24" ht="12.75" customHeight="1" x14ac:dyDescent="0.2">
      <c r="A1" s="123" t="s">
        <v>100</v>
      </c>
      <c r="B1" s="124"/>
      <c r="C1" s="124"/>
      <c r="D1" s="125"/>
      <c r="E1" s="126" t="str">
        <f>[1]Flaschen!D1</f>
        <v>V_ _ _ _ _</v>
      </c>
      <c r="F1" s="127"/>
      <c r="G1" s="124" t="s">
        <v>101</v>
      </c>
      <c r="H1" s="124"/>
      <c r="I1" s="125"/>
      <c r="J1" s="128">
        <v>2017</v>
      </c>
    </row>
    <row r="2" spans="1:24" ht="13.5" customHeight="1" thickBot="1" x14ac:dyDescent="0.25">
      <c r="A2" s="130"/>
      <c r="B2" s="131"/>
      <c r="C2" s="131"/>
      <c r="D2" s="132"/>
      <c r="E2" s="133"/>
      <c r="F2" s="134"/>
      <c r="G2" s="131"/>
      <c r="H2" s="131"/>
      <c r="I2" s="132"/>
      <c r="J2" s="128"/>
    </row>
    <row r="3" spans="1:24" s="135" customFormat="1" ht="21" thickBot="1" x14ac:dyDescent="0.35">
      <c r="B3" s="136"/>
      <c r="C3" s="136"/>
      <c r="D3" s="137" t="s">
        <v>132</v>
      </c>
      <c r="E3" s="138"/>
      <c r="F3" s="138"/>
      <c r="G3" s="138"/>
      <c r="H3" s="138"/>
      <c r="I3" s="139"/>
      <c r="J3" s="136"/>
      <c r="K3" s="137" t="s">
        <v>133</v>
      </c>
      <c r="L3" s="138"/>
      <c r="M3" s="138"/>
      <c r="N3" s="138"/>
      <c r="O3" s="138"/>
      <c r="P3" s="139"/>
      <c r="Q3" s="136"/>
      <c r="R3" s="137" t="s">
        <v>134</v>
      </c>
      <c r="S3" s="138"/>
      <c r="T3" s="138"/>
      <c r="U3" s="138"/>
      <c r="V3" s="138"/>
      <c r="W3" s="139"/>
      <c r="X3" s="136"/>
    </row>
    <row r="4" spans="1:24" ht="14.25" customHeight="1" thickTop="1" x14ac:dyDescent="0.25">
      <c r="A4" s="140" t="s">
        <v>1</v>
      </c>
      <c r="B4" s="141" t="s">
        <v>102</v>
      </c>
      <c r="C4" s="142" t="s">
        <v>135</v>
      </c>
      <c r="D4" s="143"/>
      <c r="E4" s="141" t="s">
        <v>104</v>
      </c>
      <c r="F4" s="144"/>
      <c r="G4" s="141" t="s">
        <v>104</v>
      </c>
      <c r="H4" s="144"/>
      <c r="I4" s="142" t="s">
        <v>104</v>
      </c>
      <c r="J4" s="145" t="s">
        <v>136</v>
      </c>
      <c r="K4" s="146"/>
      <c r="L4" s="141" t="s">
        <v>104</v>
      </c>
      <c r="M4" s="144"/>
      <c r="N4" s="141" t="s">
        <v>104</v>
      </c>
      <c r="O4" s="144"/>
      <c r="P4" s="142" t="s">
        <v>104</v>
      </c>
      <c r="Q4" s="145" t="s">
        <v>136</v>
      </c>
      <c r="R4" s="146"/>
      <c r="S4" s="141" t="s">
        <v>104</v>
      </c>
      <c r="T4" s="144"/>
      <c r="U4" s="141" t="s">
        <v>104</v>
      </c>
      <c r="V4" s="144"/>
      <c r="W4" s="142" t="s">
        <v>104</v>
      </c>
      <c r="X4" s="145" t="s">
        <v>136</v>
      </c>
    </row>
    <row r="5" spans="1:24" ht="14.25" customHeight="1" thickBot="1" x14ac:dyDescent="0.3">
      <c r="A5" s="147"/>
      <c r="B5" s="148" t="s">
        <v>106</v>
      </c>
      <c r="C5" s="149" t="s">
        <v>106</v>
      </c>
      <c r="D5" s="150" t="s">
        <v>137</v>
      </c>
      <c r="E5" s="151" t="s">
        <v>138</v>
      </c>
      <c r="F5" s="150" t="s">
        <v>139</v>
      </c>
      <c r="G5" s="151" t="s">
        <v>138</v>
      </c>
      <c r="H5" s="150" t="s">
        <v>140</v>
      </c>
      <c r="I5" s="152" t="s">
        <v>138</v>
      </c>
      <c r="J5" s="153" t="s">
        <v>141</v>
      </c>
      <c r="K5" s="154" t="s">
        <v>137</v>
      </c>
      <c r="L5" s="151" t="s">
        <v>138</v>
      </c>
      <c r="M5" s="150" t="s">
        <v>139</v>
      </c>
      <c r="N5" s="151" t="s">
        <v>138</v>
      </c>
      <c r="O5" s="150" t="s">
        <v>140</v>
      </c>
      <c r="P5" s="152" t="s">
        <v>138</v>
      </c>
      <c r="Q5" s="153" t="s">
        <v>141</v>
      </c>
      <c r="R5" s="154" t="s">
        <v>137</v>
      </c>
      <c r="S5" s="151" t="s">
        <v>138</v>
      </c>
      <c r="T5" s="150" t="s">
        <v>139</v>
      </c>
      <c r="U5" s="151" t="s">
        <v>138</v>
      </c>
      <c r="V5" s="150" t="s">
        <v>140</v>
      </c>
      <c r="W5" s="152" t="s">
        <v>138</v>
      </c>
      <c r="X5" s="153" t="s">
        <v>141</v>
      </c>
    </row>
    <row r="6" spans="1:24" ht="14.25" customHeight="1" x14ac:dyDescent="0.25">
      <c r="A6" s="155" t="s">
        <v>112</v>
      </c>
      <c r="B6" s="156"/>
      <c r="C6" s="157"/>
      <c r="D6" s="158"/>
      <c r="E6" s="159"/>
      <c r="F6" s="159"/>
      <c r="G6" s="159"/>
      <c r="H6" s="159"/>
      <c r="I6" s="160"/>
      <c r="J6" s="161"/>
      <c r="K6" s="162"/>
      <c r="L6" s="159"/>
      <c r="M6" s="159"/>
      <c r="N6" s="159"/>
      <c r="O6" s="159"/>
      <c r="P6" s="160"/>
      <c r="Q6" s="161"/>
      <c r="R6" s="162"/>
      <c r="S6" s="159"/>
      <c r="T6" s="159"/>
      <c r="U6" s="159"/>
      <c r="V6" s="159"/>
      <c r="W6" s="160"/>
      <c r="X6" s="161"/>
    </row>
    <row r="7" spans="1:24" ht="14.25" customHeight="1" x14ac:dyDescent="0.25">
      <c r="A7" s="163">
        <v>9004</v>
      </c>
      <c r="B7" s="164" t="s">
        <v>5</v>
      </c>
      <c r="C7" s="165" t="s">
        <v>6</v>
      </c>
      <c r="D7" s="196">
        <v>1.6232699999999999E-2</v>
      </c>
      <c r="E7" s="167"/>
      <c r="F7" s="196">
        <v>1.7946299999999998E-2</v>
      </c>
      <c r="G7" s="167"/>
      <c r="H7" s="196">
        <v>1.91127E-2</v>
      </c>
      <c r="I7" s="167"/>
      <c r="J7" s="168">
        <f>D7*E7+F7*G7+H7*I7</f>
        <v>0</v>
      </c>
      <c r="K7" s="200">
        <v>3.0651999999999999E-2</v>
      </c>
      <c r="L7" s="167"/>
      <c r="M7" s="196">
        <v>3.2846E-2</v>
      </c>
      <c r="N7" s="167"/>
      <c r="O7" s="196">
        <v>4.0089399999999997E-2</v>
      </c>
      <c r="P7" s="167"/>
      <c r="Q7" s="168">
        <f>K7*L7+M7*N7+O7*P7</f>
        <v>0</v>
      </c>
      <c r="R7" s="200">
        <v>0.30825750000000002</v>
      </c>
      <c r="S7" s="167"/>
      <c r="T7" s="196">
        <v>0.32544149999999999</v>
      </c>
      <c r="U7" s="167"/>
      <c r="V7" s="196">
        <v>0.44916630000000002</v>
      </c>
      <c r="W7" s="167"/>
      <c r="X7" s="168">
        <f>R7*S7+T7*U7+V7*W7</f>
        <v>0</v>
      </c>
    </row>
    <row r="8" spans="1:24" ht="14.25" customHeight="1" x14ac:dyDescent="0.25">
      <c r="A8" s="163">
        <v>9005</v>
      </c>
      <c r="B8" s="164" t="s">
        <v>7</v>
      </c>
      <c r="C8" s="165" t="s">
        <v>8</v>
      </c>
      <c r="D8" s="196">
        <v>2.61727E-2</v>
      </c>
      <c r="E8" s="167"/>
      <c r="F8" s="196">
        <v>2.7886299999999999E-2</v>
      </c>
      <c r="G8" s="167"/>
      <c r="H8" s="196">
        <v>2.9052700000000001E-2</v>
      </c>
      <c r="I8" s="167"/>
      <c r="J8" s="168">
        <f>D8*E8+F8*G8+H8*I8</f>
        <v>0</v>
      </c>
      <c r="K8" s="200">
        <v>4.7636999999999999E-2</v>
      </c>
      <c r="L8" s="167"/>
      <c r="M8" s="196">
        <v>4.2785999999999998E-2</v>
      </c>
      <c r="N8" s="167"/>
      <c r="O8" s="196">
        <v>5.0029400000000002E-2</v>
      </c>
      <c r="P8" s="167"/>
      <c r="Q8" s="168">
        <f t="shared" ref="Q8:Q54" si="0">K8*L8+M8*N8+O8*P8</f>
        <v>0</v>
      </c>
      <c r="R8" s="200">
        <v>0.45545469999999999</v>
      </c>
      <c r="S8" s="167"/>
      <c r="T8" s="196">
        <v>0.3353815</v>
      </c>
      <c r="U8" s="167"/>
      <c r="V8" s="196">
        <v>0.45910630000000002</v>
      </c>
      <c r="W8" s="167"/>
      <c r="X8" s="168">
        <f t="shared" ref="X8:X54" si="1">R8*S8+T8*U8+V8*W8</f>
        <v>0</v>
      </c>
    </row>
    <row r="9" spans="1:24" ht="13.5" x14ac:dyDescent="0.25">
      <c r="A9" s="170" t="s">
        <v>142</v>
      </c>
      <c r="B9" s="171"/>
      <c r="C9" s="172"/>
      <c r="D9" s="30"/>
      <c r="E9" s="174"/>
      <c r="F9" s="199" t="s">
        <v>31</v>
      </c>
      <c r="G9" s="174"/>
      <c r="H9" s="199" t="s">
        <v>31</v>
      </c>
      <c r="I9" s="174"/>
      <c r="J9" s="175"/>
      <c r="K9" s="201"/>
      <c r="L9" s="175"/>
      <c r="M9" s="201"/>
      <c r="N9" s="175"/>
      <c r="O9" s="201"/>
      <c r="P9" s="176"/>
      <c r="Q9" s="175"/>
      <c r="R9" s="202"/>
      <c r="S9" s="175"/>
      <c r="T9" s="201"/>
      <c r="U9" s="175"/>
      <c r="V9" s="201"/>
      <c r="W9" s="176"/>
      <c r="X9" s="175"/>
    </row>
    <row r="10" spans="1:24" ht="13.5" x14ac:dyDescent="0.25">
      <c r="A10" s="163">
        <v>9013</v>
      </c>
      <c r="B10" s="164" t="s">
        <v>5</v>
      </c>
      <c r="C10" s="165" t="s">
        <v>13</v>
      </c>
      <c r="D10" s="196">
        <v>2.0918699999999998E-2</v>
      </c>
      <c r="E10" s="167"/>
      <c r="F10" s="196">
        <v>2.2632300000000001E-2</v>
      </c>
      <c r="G10" s="167"/>
      <c r="H10" s="196">
        <v>2.3798699999999999E-2</v>
      </c>
      <c r="I10" s="167"/>
      <c r="J10" s="168">
        <f t="shared" ref="J10:J11" si="2">D10*E10+F10*G10+H10*I10</f>
        <v>0</v>
      </c>
      <c r="K10" s="200">
        <v>2.02122E-2</v>
      </c>
      <c r="L10" s="167"/>
      <c r="M10" s="196">
        <v>3.7532000000000003E-2</v>
      </c>
      <c r="N10" s="167"/>
      <c r="O10" s="196">
        <v>4.4775400000000003E-3</v>
      </c>
      <c r="P10" s="167"/>
      <c r="Q10" s="168">
        <f t="shared" si="0"/>
        <v>0</v>
      </c>
      <c r="R10" s="200">
        <v>1.82422E-2</v>
      </c>
      <c r="S10" s="167"/>
      <c r="T10" s="196">
        <v>0.33012750000000002</v>
      </c>
      <c r="U10" s="167"/>
      <c r="V10" s="196">
        <v>0.45385229999999999</v>
      </c>
      <c r="W10" s="167"/>
      <c r="X10" s="168">
        <f t="shared" si="1"/>
        <v>0</v>
      </c>
    </row>
    <row r="11" spans="1:24" ht="13.5" x14ac:dyDescent="0.25">
      <c r="A11" s="163">
        <v>9014</v>
      </c>
      <c r="B11" s="164" t="s">
        <v>7</v>
      </c>
      <c r="C11" s="165" t="s">
        <v>14</v>
      </c>
      <c r="D11" s="196">
        <v>3.2988700000000003E-2</v>
      </c>
      <c r="E11" s="167"/>
      <c r="F11" s="196">
        <v>3.4702299999999998E-2</v>
      </c>
      <c r="G11" s="167"/>
      <c r="H11" s="196">
        <v>3.8686999999999999E-2</v>
      </c>
      <c r="I11" s="167"/>
      <c r="J11" s="168">
        <f t="shared" si="2"/>
        <v>0</v>
      </c>
      <c r="K11" s="200">
        <v>4.7407999999999999E-2</v>
      </c>
      <c r="L11" s="167"/>
      <c r="M11" s="196">
        <v>4.9602E-2</v>
      </c>
      <c r="N11" s="167"/>
      <c r="O11" s="196">
        <v>5.6845399999999997E-2</v>
      </c>
      <c r="P11" s="167"/>
      <c r="Q11" s="168">
        <f t="shared" si="0"/>
        <v>0</v>
      </c>
      <c r="R11" s="200">
        <v>0.32501350000000001</v>
      </c>
      <c r="S11" s="167"/>
      <c r="T11" s="196">
        <v>0.34219749999999999</v>
      </c>
      <c r="U11" s="167"/>
      <c r="V11" s="196">
        <v>0.46592230000000001</v>
      </c>
      <c r="W11" s="167"/>
      <c r="X11" s="168">
        <f t="shared" si="1"/>
        <v>0</v>
      </c>
    </row>
    <row r="12" spans="1:24" ht="13.5" x14ac:dyDescent="0.25">
      <c r="A12" s="177" t="s">
        <v>114</v>
      </c>
      <c r="B12" s="171"/>
      <c r="C12" s="178"/>
      <c r="D12" s="30"/>
      <c r="E12" s="173"/>
      <c r="F12" s="30" t="s">
        <v>31</v>
      </c>
      <c r="G12" s="173"/>
      <c r="H12" s="30" t="s">
        <v>31</v>
      </c>
      <c r="I12" s="174"/>
      <c r="J12" s="175"/>
      <c r="K12" s="201"/>
      <c r="L12" s="175"/>
      <c r="M12" s="201"/>
      <c r="N12" s="175"/>
      <c r="O12" s="201"/>
      <c r="P12" s="176"/>
      <c r="Q12" s="175"/>
      <c r="R12" s="202"/>
      <c r="S12" s="175"/>
      <c r="T12" s="201"/>
      <c r="U12" s="175"/>
      <c r="V12" s="201"/>
      <c r="W12" s="176"/>
      <c r="X12" s="175"/>
    </row>
    <row r="13" spans="1:24" ht="13.5" x14ac:dyDescent="0.25">
      <c r="A13" s="163">
        <v>9023</v>
      </c>
      <c r="B13" s="164" t="s">
        <v>25</v>
      </c>
      <c r="C13" s="165" t="s">
        <v>24</v>
      </c>
      <c r="D13" s="196">
        <v>1.02367E-2</v>
      </c>
      <c r="E13" s="167"/>
      <c r="F13" s="196">
        <v>1.1950300000000001E-2</v>
      </c>
      <c r="G13" s="167"/>
      <c r="H13" s="196">
        <v>1.31167E-2</v>
      </c>
      <c r="I13" s="167"/>
      <c r="J13" s="168">
        <f t="shared" ref="J13:J16" si="3">D13*E13+F13*G13+H13*I13</f>
        <v>0</v>
      </c>
      <c r="K13" s="200">
        <v>9.502E-3</v>
      </c>
      <c r="L13" s="167"/>
      <c r="M13" s="196">
        <v>2.6849999999999999E-2</v>
      </c>
      <c r="N13" s="167"/>
      <c r="O13" s="196">
        <v>3.4093400000000003E-2</v>
      </c>
      <c r="P13" s="167"/>
      <c r="Q13" s="168">
        <f t="shared" si="0"/>
        <v>0</v>
      </c>
      <c r="R13" s="200">
        <v>7.5602000000000004E-3</v>
      </c>
      <c r="S13" s="167"/>
      <c r="T13" s="196">
        <v>0.31944549999999999</v>
      </c>
      <c r="U13" s="167"/>
      <c r="V13" s="196">
        <v>0.44317030000000002</v>
      </c>
      <c r="W13" s="167"/>
      <c r="X13" s="168">
        <f t="shared" si="1"/>
        <v>0</v>
      </c>
    </row>
    <row r="14" spans="1:24" ht="13.5" x14ac:dyDescent="0.25">
      <c r="A14" s="163">
        <v>9024</v>
      </c>
      <c r="B14" s="164" t="s">
        <v>5</v>
      </c>
      <c r="C14" s="165" t="s">
        <v>24</v>
      </c>
      <c r="D14" s="196">
        <v>1.02367E-2</v>
      </c>
      <c r="E14" s="167"/>
      <c r="F14" s="196">
        <v>1.1950300000000001E-2</v>
      </c>
      <c r="G14" s="167"/>
      <c r="H14" s="196">
        <v>1.31167E-2</v>
      </c>
      <c r="I14" s="167"/>
      <c r="J14" s="168">
        <f t="shared" si="3"/>
        <v>0</v>
      </c>
      <c r="K14" s="200">
        <v>2.4656000000000001E-2</v>
      </c>
      <c r="L14" s="167"/>
      <c r="M14" s="196">
        <v>2.6849999999999999E-2</v>
      </c>
      <c r="N14" s="167"/>
      <c r="O14" s="196">
        <v>3.4093400000000003E-2</v>
      </c>
      <c r="P14" s="167"/>
      <c r="Q14" s="168">
        <f t="shared" si="0"/>
        <v>0</v>
      </c>
      <c r="R14" s="200">
        <v>0.30226150000000002</v>
      </c>
      <c r="S14" s="167"/>
      <c r="T14" s="196">
        <v>0.31944549999999999</v>
      </c>
      <c r="U14" s="167"/>
      <c r="V14" s="196">
        <v>0.44317030000000002</v>
      </c>
      <c r="W14" s="167"/>
      <c r="X14" s="168">
        <f t="shared" si="1"/>
        <v>0</v>
      </c>
    </row>
    <row r="15" spans="1:24" ht="13.5" x14ac:dyDescent="0.25">
      <c r="A15" s="163">
        <v>9025</v>
      </c>
      <c r="B15" s="164" t="s">
        <v>26</v>
      </c>
      <c r="C15" s="165" t="s">
        <v>27</v>
      </c>
      <c r="D15" s="196">
        <v>9.8107000000000003E-3</v>
      </c>
      <c r="E15" s="167"/>
      <c r="F15" s="196">
        <v>1.1524299999999999E-2</v>
      </c>
      <c r="G15" s="167"/>
      <c r="H15" s="196">
        <v>1.2690699999999999E-2</v>
      </c>
      <c r="I15" s="167"/>
      <c r="J15" s="168">
        <f t="shared" si="3"/>
        <v>0</v>
      </c>
      <c r="K15" s="200">
        <v>9.1041999999999998E-3</v>
      </c>
      <c r="L15" s="167"/>
      <c r="M15" s="196">
        <v>2.6424E-2</v>
      </c>
      <c r="N15" s="167"/>
      <c r="O15" s="196">
        <v>3.36674E-2</v>
      </c>
      <c r="P15" s="167"/>
      <c r="Q15" s="168">
        <f t="shared" si="0"/>
        <v>0</v>
      </c>
      <c r="R15" s="200">
        <v>7.1342000000000003E-3</v>
      </c>
      <c r="S15" s="167"/>
      <c r="T15" s="196">
        <v>0.31901950000000001</v>
      </c>
      <c r="U15" s="167"/>
      <c r="V15" s="196">
        <v>0.44274429999999998</v>
      </c>
      <c r="W15" s="167"/>
      <c r="X15" s="168">
        <f t="shared" si="1"/>
        <v>0</v>
      </c>
    </row>
    <row r="16" spans="1:24" ht="13.5" x14ac:dyDescent="0.25">
      <c r="A16" s="163">
        <v>9026</v>
      </c>
      <c r="B16" s="164" t="s">
        <v>7</v>
      </c>
      <c r="C16" s="165" t="s">
        <v>28</v>
      </c>
      <c r="D16" s="196">
        <v>1.54907E-2</v>
      </c>
      <c r="E16" s="167"/>
      <c r="F16" s="196">
        <v>1.7204299999999999E-2</v>
      </c>
      <c r="G16" s="167"/>
      <c r="H16" s="196">
        <v>1.83707E-2</v>
      </c>
      <c r="I16" s="167"/>
      <c r="J16" s="168">
        <f t="shared" si="3"/>
        <v>0</v>
      </c>
      <c r="K16" s="200">
        <v>2.9909999999999999E-2</v>
      </c>
      <c r="L16" s="167"/>
      <c r="M16" s="196">
        <v>3.2104000000000001E-2</v>
      </c>
      <c r="N16" s="167"/>
      <c r="O16" s="196">
        <v>3.9347399999999998E-2</v>
      </c>
      <c r="P16" s="167"/>
      <c r="Q16" s="168">
        <f t="shared" si="0"/>
        <v>0</v>
      </c>
      <c r="R16" s="200">
        <v>0.3075155</v>
      </c>
      <c r="S16" s="167"/>
      <c r="T16" s="196">
        <v>0.32469949999999997</v>
      </c>
      <c r="U16" s="167"/>
      <c r="V16" s="196">
        <v>0.4484243</v>
      </c>
      <c r="W16" s="167"/>
      <c r="X16" s="168">
        <f t="shared" si="1"/>
        <v>0</v>
      </c>
    </row>
    <row r="17" spans="1:24" ht="13.5" x14ac:dyDescent="0.25">
      <c r="A17" s="177" t="s">
        <v>115</v>
      </c>
      <c r="B17" s="171"/>
      <c r="C17" s="178"/>
      <c r="D17" s="30"/>
      <c r="E17" s="173"/>
      <c r="F17" s="30" t="s">
        <v>31</v>
      </c>
      <c r="G17" s="173"/>
      <c r="H17" s="30" t="s">
        <v>31</v>
      </c>
      <c r="I17" s="174"/>
      <c r="J17" s="175"/>
      <c r="K17" s="201"/>
      <c r="L17" s="175"/>
      <c r="M17" s="201"/>
      <c r="N17" s="175"/>
      <c r="O17" s="201"/>
      <c r="P17" s="176"/>
      <c r="Q17" s="175"/>
      <c r="R17" s="202"/>
      <c r="S17" s="175"/>
      <c r="T17" s="201"/>
      <c r="U17" s="175"/>
      <c r="V17" s="201"/>
      <c r="W17" s="176"/>
      <c r="X17" s="175"/>
    </row>
    <row r="18" spans="1:24" ht="13.5" x14ac:dyDescent="0.25">
      <c r="A18" s="163">
        <v>9035</v>
      </c>
      <c r="B18" s="164" t="s">
        <v>25</v>
      </c>
      <c r="C18" s="165" t="s">
        <v>4</v>
      </c>
      <c r="D18" s="196">
        <v>1.19407E-2</v>
      </c>
      <c r="E18" s="167"/>
      <c r="F18" s="196">
        <v>1.3654299999999999E-2</v>
      </c>
      <c r="G18" s="167"/>
      <c r="H18" s="196">
        <v>1.4820699999999999E-2</v>
      </c>
      <c r="I18" s="167"/>
      <c r="J18" s="168">
        <f t="shared" ref="J18:J21" si="4">D18*E18+F18*G18+H18*I18</f>
        <v>0</v>
      </c>
      <c r="K18" s="200">
        <v>1.12342E-2</v>
      </c>
      <c r="L18" s="167"/>
      <c r="M18" s="196">
        <v>2.8554E-2</v>
      </c>
      <c r="N18" s="167"/>
      <c r="O18" s="196">
        <v>3.57974E-2</v>
      </c>
      <c r="P18" s="167"/>
      <c r="Q18" s="168">
        <f t="shared" si="0"/>
        <v>0</v>
      </c>
      <c r="R18" s="200">
        <v>9.2642000000000002E-3</v>
      </c>
      <c r="S18" s="167"/>
      <c r="T18" s="196">
        <v>0.32114949999999998</v>
      </c>
      <c r="U18" s="167"/>
      <c r="V18" s="196">
        <v>0.4448743</v>
      </c>
      <c r="W18" s="167"/>
      <c r="X18" s="168">
        <f t="shared" si="1"/>
        <v>0</v>
      </c>
    </row>
    <row r="19" spans="1:24" ht="13.5" x14ac:dyDescent="0.25">
      <c r="A19" s="163">
        <v>9036</v>
      </c>
      <c r="B19" s="164" t="s">
        <v>5</v>
      </c>
      <c r="C19" s="165" t="s">
        <v>39</v>
      </c>
      <c r="D19" s="196">
        <v>1.1372699999999999E-2</v>
      </c>
      <c r="E19" s="167"/>
      <c r="F19" s="196">
        <v>1.30863E-2</v>
      </c>
      <c r="G19" s="167"/>
      <c r="H19" s="196">
        <v>1.42527E-2</v>
      </c>
      <c r="I19" s="167"/>
      <c r="J19" s="168">
        <f t="shared" si="4"/>
        <v>0</v>
      </c>
      <c r="K19" s="200">
        <v>2.5791999999999999E-2</v>
      </c>
      <c r="L19" s="167"/>
      <c r="M19" s="196">
        <v>2.7986E-2</v>
      </c>
      <c r="N19" s="167"/>
      <c r="O19" s="196">
        <v>3.5229400000000001E-2</v>
      </c>
      <c r="P19" s="167"/>
      <c r="Q19" s="168">
        <f t="shared" si="0"/>
        <v>0</v>
      </c>
      <c r="R19" s="200">
        <v>0.30339749999999999</v>
      </c>
      <c r="S19" s="167"/>
      <c r="T19" s="196">
        <v>0.32058150000000002</v>
      </c>
      <c r="U19" s="167"/>
      <c r="V19" s="196">
        <v>0.44430629999999999</v>
      </c>
      <c r="W19" s="167"/>
      <c r="X19" s="168">
        <f t="shared" si="1"/>
        <v>0</v>
      </c>
    </row>
    <row r="20" spans="1:24" ht="13.5" x14ac:dyDescent="0.25">
      <c r="A20" s="163">
        <v>9037</v>
      </c>
      <c r="B20" s="164" t="s">
        <v>26</v>
      </c>
      <c r="C20" s="165" t="s">
        <v>4</v>
      </c>
      <c r="D20" s="196">
        <v>1.19407E-2</v>
      </c>
      <c r="E20" s="167"/>
      <c r="F20" s="196">
        <v>1.3654299999999999E-2</v>
      </c>
      <c r="G20" s="167"/>
      <c r="H20" s="196">
        <v>1.4820699999999999E-2</v>
      </c>
      <c r="I20" s="167"/>
      <c r="J20" s="168">
        <f t="shared" si="4"/>
        <v>0</v>
      </c>
      <c r="K20" s="200">
        <v>1.12342E-2</v>
      </c>
      <c r="L20" s="167"/>
      <c r="M20" s="196">
        <v>2.8554E-2</v>
      </c>
      <c r="N20" s="167"/>
      <c r="O20" s="196">
        <v>3.57974E-2</v>
      </c>
      <c r="P20" s="167"/>
      <c r="Q20" s="168">
        <f t="shared" si="0"/>
        <v>0</v>
      </c>
      <c r="R20" s="200">
        <v>9.2642000000000002E-3</v>
      </c>
      <c r="S20" s="167"/>
      <c r="T20" s="196">
        <v>0.32114949999999998</v>
      </c>
      <c r="U20" s="167"/>
      <c r="V20" s="196">
        <v>0.4448743</v>
      </c>
      <c r="W20" s="167"/>
      <c r="X20" s="168">
        <f t="shared" si="1"/>
        <v>0</v>
      </c>
    </row>
    <row r="21" spans="1:24" ht="13.5" x14ac:dyDescent="0.25">
      <c r="A21" s="163">
        <v>9038</v>
      </c>
      <c r="B21" s="164" t="s">
        <v>7</v>
      </c>
      <c r="C21" s="165" t="s">
        <v>40</v>
      </c>
      <c r="D21" s="196">
        <v>1.94667E-2</v>
      </c>
      <c r="E21" s="167"/>
      <c r="F21" s="196">
        <v>2.1180299999999999E-2</v>
      </c>
      <c r="G21" s="167"/>
      <c r="H21" s="196">
        <v>2.2346700000000001E-2</v>
      </c>
      <c r="I21" s="167"/>
      <c r="J21" s="168">
        <f t="shared" si="4"/>
        <v>0</v>
      </c>
      <c r="K21" s="200">
        <v>3.3885999999999999E-2</v>
      </c>
      <c r="L21" s="167"/>
      <c r="M21" s="196">
        <v>3.6080000000000001E-2</v>
      </c>
      <c r="N21" s="167"/>
      <c r="O21" s="196">
        <v>4.3323399999999998E-2</v>
      </c>
      <c r="P21" s="167"/>
      <c r="Q21" s="168">
        <f t="shared" si="0"/>
        <v>0</v>
      </c>
      <c r="R21" s="200">
        <v>0.31149149999999998</v>
      </c>
      <c r="S21" s="167"/>
      <c r="T21" s="196">
        <v>0.32867550000000001</v>
      </c>
      <c r="U21" s="167"/>
      <c r="V21" s="196">
        <v>0.45240029999999998</v>
      </c>
      <c r="W21" s="167"/>
      <c r="X21" s="168">
        <f t="shared" si="1"/>
        <v>0</v>
      </c>
    </row>
    <row r="22" spans="1:24" ht="13.5" x14ac:dyDescent="0.25">
      <c r="A22" s="170" t="s">
        <v>116</v>
      </c>
      <c r="B22" s="171"/>
      <c r="C22" s="178"/>
      <c r="D22" s="30"/>
      <c r="E22" s="173"/>
      <c r="F22" s="30" t="s">
        <v>31</v>
      </c>
      <c r="G22" s="173"/>
      <c r="H22" s="30" t="s">
        <v>31</v>
      </c>
      <c r="I22" s="174"/>
      <c r="J22" s="175"/>
      <c r="K22" s="201"/>
      <c r="L22" s="175"/>
      <c r="M22" s="201"/>
      <c r="N22" s="175"/>
      <c r="O22" s="201"/>
      <c r="P22" s="176"/>
      <c r="Q22" s="175"/>
      <c r="R22" s="202"/>
      <c r="S22" s="175"/>
      <c r="T22" s="201"/>
      <c r="U22" s="175"/>
      <c r="V22" s="201"/>
      <c r="W22" s="176"/>
      <c r="X22" s="175"/>
    </row>
    <row r="23" spans="1:24" ht="13.5" x14ac:dyDescent="0.25">
      <c r="A23" s="163">
        <v>9045</v>
      </c>
      <c r="B23" s="164" t="s">
        <v>25</v>
      </c>
      <c r="C23" s="165" t="s">
        <v>24</v>
      </c>
      <c r="D23" s="196">
        <v>9.0735E-3</v>
      </c>
      <c r="E23" s="167"/>
      <c r="F23" s="196">
        <v>1.0787100000000001E-2</v>
      </c>
      <c r="G23" s="167"/>
      <c r="H23" s="196">
        <v>1.1953500000000001E-2</v>
      </c>
      <c r="I23" s="167"/>
      <c r="J23" s="168">
        <f t="shared" ref="J23:J26" si="5">D23*E23+F23*G23+H23*I23</f>
        <v>0</v>
      </c>
      <c r="K23" s="200">
        <v>8.3669999999999994E-3</v>
      </c>
      <c r="L23" s="167"/>
      <c r="M23" s="196">
        <v>2.5686799999999999E-2</v>
      </c>
      <c r="N23" s="167"/>
      <c r="O23" s="196">
        <v>3.29302E-2</v>
      </c>
      <c r="P23" s="167"/>
      <c r="Q23" s="168">
        <f t="shared" si="0"/>
        <v>0</v>
      </c>
      <c r="R23" s="200">
        <v>6.3969999999999999E-3</v>
      </c>
      <c r="S23" s="167"/>
      <c r="T23" s="196">
        <v>0.31828230000000002</v>
      </c>
      <c r="U23" s="167"/>
      <c r="V23" s="196">
        <v>0.44200709999999999</v>
      </c>
      <c r="W23" s="167"/>
      <c r="X23" s="168">
        <f t="shared" si="1"/>
        <v>0</v>
      </c>
    </row>
    <row r="24" spans="1:24" ht="13.5" x14ac:dyDescent="0.25">
      <c r="A24" s="163">
        <v>9046</v>
      </c>
      <c r="B24" s="164" t="s">
        <v>5</v>
      </c>
      <c r="C24" s="165" t="s">
        <v>45</v>
      </c>
      <c r="D24" s="196">
        <v>1.00675E-2</v>
      </c>
      <c r="E24" s="167"/>
      <c r="F24" s="196">
        <v>1.1781099999999999E-2</v>
      </c>
      <c r="G24" s="167"/>
      <c r="H24" s="196">
        <v>1.2947500000000001E-2</v>
      </c>
      <c r="I24" s="167"/>
      <c r="J24" s="168">
        <f t="shared" si="5"/>
        <v>0</v>
      </c>
      <c r="K24" s="200">
        <v>2.44868E-2</v>
      </c>
      <c r="L24" s="167"/>
      <c r="M24" s="196">
        <v>2.6680800000000001E-2</v>
      </c>
      <c r="N24" s="167"/>
      <c r="O24" s="196">
        <v>3.3924200000000002E-2</v>
      </c>
      <c r="P24" s="167"/>
      <c r="Q24" s="168">
        <f t="shared" si="0"/>
        <v>0</v>
      </c>
      <c r="R24" s="200">
        <v>0.30209229999999998</v>
      </c>
      <c r="S24" s="167"/>
      <c r="T24" s="196">
        <v>0.31927630000000001</v>
      </c>
      <c r="U24" s="167"/>
      <c r="V24" s="196">
        <v>0.44300109999999998</v>
      </c>
      <c r="W24" s="167"/>
      <c r="X24" s="168">
        <f t="shared" si="1"/>
        <v>0</v>
      </c>
    </row>
    <row r="25" spans="1:24" ht="13.5" x14ac:dyDescent="0.25">
      <c r="A25" s="163">
        <v>9047</v>
      </c>
      <c r="B25" s="164" t="s">
        <v>26</v>
      </c>
      <c r="C25" s="165" t="s">
        <v>46</v>
      </c>
      <c r="D25" s="196">
        <v>1.0493499999999999E-2</v>
      </c>
      <c r="E25" s="167"/>
      <c r="F25" s="196">
        <v>1.22071E-2</v>
      </c>
      <c r="G25" s="167"/>
      <c r="H25" s="196">
        <v>1.33735E-2</v>
      </c>
      <c r="I25" s="167"/>
      <c r="J25" s="168">
        <f t="shared" si="5"/>
        <v>0</v>
      </c>
      <c r="K25" s="200">
        <v>9.7870000000000006E-3</v>
      </c>
      <c r="L25" s="167"/>
      <c r="M25" s="196">
        <v>2.71068E-2</v>
      </c>
      <c r="N25" s="167"/>
      <c r="O25" s="196">
        <v>3.4350199999999997E-2</v>
      </c>
      <c r="P25" s="167"/>
      <c r="Q25" s="168">
        <f t="shared" si="0"/>
        <v>0</v>
      </c>
      <c r="R25" s="200">
        <v>7.8169999999999993E-3</v>
      </c>
      <c r="S25" s="167"/>
      <c r="T25" s="196">
        <v>0.31970229999999999</v>
      </c>
      <c r="U25" s="167"/>
      <c r="V25" s="196">
        <v>0.44342710000000002</v>
      </c>
      <c r="W25" s="167"/>
      <c r="X25" s="168">
        <f t="shared" si="1"/>
        <v>0</v>
      </c>
    </row>
    <row r="26" spans="1:24" ht="13.5" x14ac:dyDescent="0.25">
      <c r="A26" s="163">
        <v>9048</v>
      </c>
      <c r="B26" s="164" t="s">
        <v>7</v>
      </c>
      <c r="C26" s="165" t="s">
        <v>47</v>
      </c>
      <c r="D26" s="196">
        <v>1.2907500000000001E-2</v>
      </c>
      <c r="E26" s="167"/>
      <c r="F26" s="196">
        <v>1.46211E-2</v>
      </c>
      <c r="G26" s="167"/>
      <c r="H26" s="196">
        <v>1.5787499999999999E-2</v>
      </c>
      <c r="I26" s="167"/>
      <c r="J26" s="168">
        <f t="shared" si="5"/>
        <v>0</v>
      </c>
      <c r="K26" s="200">
        <v>2.7326799999999998E-2</v>
      </c>
      <c r="L26" s="167"/>
      <c r="M26" s="196">
        <v>2.95208E-2</v>
      </c>
      <c r="N26" s="167"/>
      <c r="O26" s="196">
        <v>3.6764199999999997E-2</v>
      </c>
      <c r="P26" s="167"/>
      <c r="Q26" s="168">
        <f t="shared" si="0"/>
        <v>0</v>
      </c>
      <c r="R26" s="200">
        <v>0.30493229999999999</v>
      </c>
      <c r="S26" s="167"/>
      <c r="T26" s="196">
        <v>0.32211630000000002</v>
      </c>
      <c r="U26" s="167"/>
      <c r="V26" s="196">
        <v>0.44584109999999999</v>
      </c>
      <c r="W26" s="167"/>
      <c r="X26" s="168">
        <f t="shared" si="1"/>
        <v>0</v>
      </c>
    </row>
    <row r="27" spans="1:24" ht="13.5" x14ac:dyDescent="0.25">
      <c r="A27" s="170" t="s">
        <v>117</v>
      </c>
      <c r="B27" s="171"/>
      <c r="C27" s="178"/>
      <c r="D27" s="30"/>
      <c r="E27" s="173"/>
      <c r="F27" s="30" t="s">
        <v>31</v>
      </c>
      <c r="G27" s="173"/>
      <c r="H27" s="30" t="s">
        <v>31</v>
      </c>
      <c r="I27" s="174"/>
      <c r="J27" s="175"/>
      <c r="K27" s="201"/>
      <c r="L27" s="175"/>
      <c r="M27" s="201"/>
      <c r="N27" s="175"/>
      <c r="O27" s="201"/>
      <c r="P27" s="176"/>
      <c r="Q27" s="175"/>
      <c r="R27" s="202"/>
      <c r="S27" s="175"/>
      <c r="T27" s="201"/>
      <c r="U27" s="175"/>
      <c r="V27" s="201"/>
      <c r="W27" s="176"/>
      <c r="X27" s="175"/>
    </row>
    <row r="28" spans="1:24" ht="13.5" x14ac:dyDescent="0.25">
      <c r="A28" s="163">
        <v>9053</v>
      </c>
      <c r="B28" s="164" t="s">
        <v>25</v>
      </c>
      <c r="C28" s="165" t="s">
        <v>4</v>
      </c>
      <c r="D28" s="196">
        <v>1.0777500000000001E-2</v>
      </c>
      <c r="E28" s="167"/>
      <c r="F28" s="196">
        <v>1.24911E-2</v>
      </c>
      <c r="G28" s="167"/>
      <c r="H28" s="196">
        <v>1.36575E-2</v>
      </c>
      <c r="I28" s="167"/>
      <c r="J28" s="168">
        <f t="shared" ref="J28:J31" si="6">D28*E28+F28*G28+H28*I28</f>
        <v>0</v>
      </c>
      <c r="K28" s="200">
        <v>1.0071E-2</v>
      </c>
      <c r="L28" s="167"/>
      <c r="M28" s="196">
        <v>2.73908E-2</v>
      </c>
      <c r="N28" s="167"/>
      <c r="O28" s="196">
        <v>3.4634199999999997E-2</v>
      </c>
      <c r="P28" s="167"/>
      <c r="Q28" s="168">
        <f t="shared" si="0"/>
        <v>0</v>
      </c>
      <c r="R28" s="200">
        <v>8.1010000000000006E-3</v>
      </c>
      <c r="S28" s="167"/>
      <c r="T28" s="196">
        <v>0.3199863</v>
      </c>
      <c r="U28" s="167"/>
      <c r="V28" s="196">
        <v>0.44371110000000002</v>
      </c>
      <c r="W28" s="167"/>
      <c r="X28" s="168">
        <f t="shared" si="1"/>
        <v>0</v>
      </c>
    </row>
    <row r="29" spans="1:24" ht="13.5" x14ac:dyDescent="0.25">
      <c r="A29" s="163">
        <v>9054</v>
      </c>
      <c r="B29" s="164" t="s">
        <v>5</v>
      </c>
      <c r="C29" s="165" t="s">
        <v>4</v>
      </c>
      <c r="D29" s="196">
        <v>1.0777500000000001E-2</v>
      </c>
      <c r="E29" s="167"/>
      <c r="F29" s="196">
        <v>1.24911E-2</v>
      </c>
      <c r="G29" s="167"/>
      <c r="H29" s="196">
        <v>3.1657499999999998E-2</v>
      </c>
      <c r="I29" s="167"/>
      <c r="J29" s="168">
        <f t="shared" si="6"/>
        <v>0</v>
      </c>
      <c r="K29" s="200">
        <v>2.5196799999999998E-2</v>
      </c>
      <c r="L29" s="167"/>
      <c r="M29" s="196">
        <v>2.73908E-2</v>
      </c>
      <c r="N29" s="167"/>
      <c r="O29" s="196">
        <v>3.4463420000000002E-2</v>
      </c>
      <c r="P29" s="167"/>
      <c r="Q29" s="168">
        <f t="shared" si="0"/>
        <v>0</v>
      </c>
      <c r="R29" s="200">
        <v>0.30280230000000002</v>
      </c>
      <c r="S29" s="167"/>
      <c r="T29" s="196">
        <v>0.3199863</v>
      </c>
      <c r="U29" s="167"/>
      <c r="V29" s="196">
        <v>0.44371110000000002</v>
      </c>
      <c r="W29" s="167"/>
      <c r="X29" s="168">
        <f t="shared" si="1"/>
        <v>0</v>
      </c>
    </row>
    <row r="30" spans="1:24" ht="13.5" x14ac:dyDescent="0.25">
      <c r="A30" s="163">
        <v>9055</v>
      </c>
      <c r="B30" s="164" t="s">
        <v>26</v>
      </c>
      <c r="C30" s="165" t="s">
        <v>6</v>
      </c>
      <c r="D30" s="196">
        <v>1.1487499999999999E-2</v>
      </c>
      <c r="E30" s="167"/>
      <c r="F30" s="196">
        <v>1.32011E-2</v>
      </c>
      <c r="G30" s="167"/>
      <c r="H30" s="196">
        <v>1.43675E-2</v>
      </c>
      <c r="I30" s="167"/>
      <c r="J30" s="168">
        <f t="shared" si="6"/>
        <v>0</v>
      </c>
      <c r="K30" s="200">
        <v>1.0781000000000001E-2</v>
      </c>
      <c r="L30" s="167"/>
      <c r="M30" s="196">
        <v>2.8100799999999999E-2</v>
      </c>
      <c r="N30" s="167"/>
      <c r="O30" s="196">
        <v>3.5344199999999999E-2</v>
      </c>
      <c r="P30" s="167"/>
      <c r="Q30" s="168">
        <f t="shared" si="0"/>
        <v>0</v>
      </c>
      <c r="R30" s="200">
        <v>8.8109999999999994E-3</v>
      </c>
      <c r="S30" s="167"/>
      <c r="T30" s="196">
        <v>0.32069629999999999</v>
      </c>
      <c r="U30" s="167"/>
      <c r="V30" s="196">
        <v>0.44442110000000001</v>
      </c>
      <c r="W30" s="167"/>
      <c r="X30" s="168">
        <f t="shared" si="1"/>
        <v>0</v>
      </c>
    </row>
    <row r="31" spans="1:24" ht="13.5" x14ac:dyDescent="0.25">
      <c r="A31" s="163">
        <v>9056</v>
      </c>
      <c r="B31" s="164" t="s">
        <v>7</v>
      </c>
      <c r="C31" s="165" t="s">
        <v>48</v>
      </c>
      <c r="D31" s="196">
        <v>1.3617499999999999E-2</v>
      </c>
      <c r="E31" s="167"/>
      <c r="F31" s="196">
        <v>1.53311E-2</v>
      </c>
      <c r="G31" s="167"/>
      <c r="H31" s="196">
        <v>1.6497499999999998E-2</v>
      </c>
      <c r="I31" s="167"/>
      <c r="J31" s="168">
        <f t="shared" si="6"/>
        <v>0</v>
      </c>
      <c r="K31" s="200">
        <v>2.8036800000000001E-2</v>
      </c>
      <c r="L31" s="167"/>
      <c r="M31" s="196">
        <v>3.0230799999999999E-2</v>
      </c>
      <c r="N31" s="167"/>
      <c r="O31" s="196">
        <v>3.7474199999999999E-2</v>
      </c>
      <c r="P31" s="167"/>
      <c r="Q31" s="168">
        <f t="shared" si="0"/>
        <v>0</v>
      </c>
      <c r="R31" s="200">
        <v>0.30564229999999998</v>
      </c>
      <c r="S31" s="167"/>
      <c r="T31" s="196">
        <v>0.32282630000000001</v>
      </c>
      <c r="U31" s="167"/>
      <c r="V31" s="196">
        <v>0.44655109999999998</v>
      </c>
      <c r="W31" s="167"/>
      <c r="X31" s="168">
        <f t="shared" si="1"/>
        <v>0</v>
      </c>
    </row>
    <row r="32" spans="1:24" ht="13.5" x14ac:dyDescent="0.25">
      <c r="A32" s="170" t="s">
        <v>143</v>
      </c>
      <c r="B32" s="171"/>
      <c r="C32" s="178"/>
      <c r="D32" s="197"/>
      <c r="E32" s="179"/>
      <c r="F32" s="197" t="s">
        <v>31</v>
      </c>
      <c r="G32" s="179"/>
      <c r="H32" s="197" t="s">
        <v>31</v>
      </c>
      <c r="I32" s="180"/>
      <c r="J32" s="175"/>
      <c r="K32" s="201"/>
      <c r="L32" s="175"/>
      <c r="M32" s="201"/>
      <c r="N32" s="175"/>
      <c r="O32" s="201"/>
      <c r="P32" s="176"/>
      <c r="Q32" s="175"/>
      <c r="R32" s="202"/>
      <c r="S32" s="175"/>
      <c r="T32" s="201"/>
      <c r="U32" s="175"/>
      <c r="V32" s="201"/>
      <c r="W32" s="176"/>
      <c r="X32" s="175"/>
    </row>
    <row r="33" spans="1:24" ht="13.5" x14ac:dyDescent="0.25">
      <c r="A33" s="163">
        <v>9062</v>
      </c>
      <c r="B33" s="164" t="s">
        <v>55</v>
      </c>
      <c r="C33" s="165" t="s">
        <v>56</v>
      </c>
      <c r="D33" s="196">
        <v>4.4735E-3</v>
      </c>
      <c r="E33" s="167"/>
      <c r="F33" s="196">
        <v>6.1871000000000001E-3</v>
      </c>
      <c r="G33" s="167"/>
      <c r="H33" s="196">
        <v>7.3534999999999998E-3</v>
      </c>
      <c r="I33" s="167"/>
      <c r="J33" s="168">
        <f t="shared" ref="J33:J39" si="7">D33*E33+F33*G33+H33*I33</f>
        <v>0</v>
      </c>
      <c r="K33" s="200">
        <v>3.7669999999999999E-3</v>
      </c>
      <c r="L33" s="167"/>
      <c r="M33" s="196">
        <v>2.1086799999999999E-2</v>
      </c>
      <c r="N33" s="167"/>
      <c r="O33" s="196">
        <v>2.8330299999999999E-2</v>
      </c>
      <c r="P33" s="167"/>
      <c r="Q33" s="168">
        <f t="shared" si="0"/>
        <v>0</v>
      </c>
      <c r="R33" s="200">
        <v>1.797E-3</v>
      </c>
      <c r="S33" s="167"/>
      <c r="T33" s="196">
        <v>0.31368230000000002</v>
      </c>
      <c r="U33" s="167"/>
      <c r="V33" s="196">
        <v>0.43740709999999999</v>
      </c>
      <c r="W33" s="167"/>
      <c r="X33" s="168">
        <f t="shared" si="1"/>
        <v>0</v>
      </c>
    </row>
    <row r="34" spans="1:24" ht="13.5" x14ac:dyDescent="0.25">
      <c r="A34" s="163">
        <v>9063</v>
      </c>
      <c r="B34" s="164" t="s">
        <v>32</v>
      </c>
      <c r="C34" s="165" t="s">
        <v>57</v>
      </c>
      <c r="D34" s="196">
        <v>4.7718999999999999E-3</v>
      </c>
      <c r="E34" s="167"/>
      <c r="F34" s="196">
        <v>6.4854999999999999E-3</v>
      </c>
      <c r="G34" s="167"/>
      <c r="H34" s="196">
        <v>7.6518999999999997E-3</v>
      </c>
      <c r="I34" s="167"/>
      <c r="J34" s="168">
        <f t="shared" si="7"/>
        <v>0</v>
      </c>
      <c r="K34" s="200">
        <v>1.9191300000000001E-2</v>
      </c>
      <c r="L34" s="167"/>
      <c r="M34" s="196">
        <v>2.13852E-2</v>
      </c>
      <c r="N34" s="167"/>
      <c r="O34" s="196">
        <v>2.86287E-2</v>
      </c>
      <c r="P34" s="167"/>
      <c r="Q34" s="168">
        <f t="shared" si="0"/>
        <v>0</v>
      </c>
      <c r="R34" s="200">
        <v>0.29679670000000002</v>
      </c>
      <c r="S34" s="167"/>
      <c r="T34" s="196">
        <v>0.3139807</v>
      </c>
      <c r="U34" s="167"/>
      <c r="V34" s="196">
        <v>0.43770550000000003</v>
      </c>
      <c r="W34" s="167"/>
      <c r="X34" s="168">
        <f t="shared" si="1"/>
        <v>0</v>
      </c>
    </row>
    <row r="35" spans="1:24" ht="13.5" x14ac:dyDescent="0.25">
      <c r="A35" s="163">
        <v>9064</v>
      </c>
      <c r="B35" s="164" t="s">
        <v>11</v>
      </c>
      <c r="C35" s="165" t="s">
        <v>58</v>
      </c>
      <c r="D35" s="196">
        <v>6.5468999999999996E-3</v>
      </c>
      <c r="E35" s="167"/>
      <c r="F35" s="196">
        <v>8.2605000000000005E-3</v>
      </c>
      <c r="G35" s="167"/>
      <c r="H35" s="196">
        <v>9.4269000000000002E-3</v>
      </c>
      <c r="I35" s="167"/>
      <c r="J35" s="168">
        <f t="shared" si="7"/>
        <v>0</v>
      </c>
      <c r="K35" s="200">
        <v>5.8403999999999999E-3</v>
      </c>
      <c r="L35" s="167"/>
      <c r="M35" s="196">
        <v>2.3160199999999999E-2</v>
      </c>
      <c r="N35" s="167"/>
      <c r="O35" s="196">
        <v>3.4036999999999998E-2</v>
      </c>
      <c r="P35" s="167"/>
      <c r="Q35" s="168">
        <f t="shared" si="0"/>
        <v>0</v>
      </c>
      <c r="R35" s="200">
        <v>3.8704E-3</v>
      </c>
      <c r="S35" s="167"/>
      <c r="T35" s="196">
        <v>0.31575569999999997</v>
      </c>
      <c r="U35" s="167"/>
      <c r="V35" s="196">
        <v>0.4394805</v>
      </c>
      <c r="W35" s="167"/>
      <c r="X35" s="168">
        <f t="shared" si="1"/>
        <v>0</v>
      </c>
    </row>
    <row r="36" spans="1:24" ht="13.5" x14ac:dyDescent="0.25">
      <c r="A36" s="163">
        <v>9065</v>
      </c>
      <c r="B36" s="164" t="s">
        <v>59</v>
      </c>
      <c r="C36" s="165" t="s">
        <v>60</v>
      </c>
      <c r="D36" s="196">
        <v>8.5348999999999998E-3</v>
      </c>
      <c r="E36" s="167"/>
      <c r="F36" s="196">
        <v>1.0248500000000001E-2</v>
      </c>
      <c r="G36" s="167"/>
      <c r="H36" s="196">
        <v>1.14149E-2</v>
      </c>
      <c r="I36" s="167"/>
      <c r="J36" s="168">
        <f t="shared" si="7"/>
        <v>0</v>
      </c>
      <c r="K36" s="200">
        <v>2.29543E-2</v>
      </c>
      <c r="L36" s="167"/>
      <c r="M36" s="196">
        <v>2.5148199999999999E-2</v>
      </c>
      <c r="N36" s="167"/>
      <c r="O36" s="196">
        <v>3.2391700000000002E-2</v>
      </c>
      <c r="P36" s="167"/>
      <c r="Q36" s="168">
        <f t="shared" si="0"/>
        <v>0</v>
      </c>
      <c r="R36" s="200">
        <v>0.30055969999999999</v>
      </c>
      <c r="S36" s="167"/>
      <c r="T36" s="196">
        <v>0.31774370000000002</v>
      </c>
      <c r="U36" s="167"/>
      <c r="V36" s="196">
        <v>0.44146849999999999</v>
      </c>
      <c r="W36" s="167"/>
      <c r="X36" s="168">
        <f t="shared" si="1"/>
        <v>0</v>
      </c>
    </row>
    <row r="37" spans="1:24" ht="13.5" x14ac:dyDescent="0.25">
      <c r="A37" s="163">
        <v>9066</v>
      </c>
      <c r="B37" s="164" t="s">
        <v>25</v>
      </c>
      <c r="C37" s="165" t="s">
        <v>60</v>
      </c>
      <c r="D37" s="196">
        <v>8.7895000000000004E-3</v>
      </c>
      <c r="E37" s="167"/>
      <c r="F37" s="196">
        <v>1.05031E-2</v>
      </c>
      <c r="G37" s="167"/>
      <c r="H37" s="196">
        <v>1.1669499999999999E-2</v>
      </c>
      <c r="I37" s="167"/>
      <c r="J37" s="168">
        <f t="shared" si="7"/>
        <v>0</v>
      </c>
      <c r="K37" s="200">
        <v>8.0829999999999999E-3</v>
      </c>
      <c r="L37" s="167"/>
      <c r="M37" s="196">
        <v>2.54028E-2</v>
      </c>
      <c r="N37" s="167"/>
      <c r="O37" s="196">
        <v>3.26462E-2</v>
      </c>
      <c r="P37" s="167"/>
      <c r="Q37" s="168">
        <f t="shared" si="0"/>
        <v>0</v>
      </c>
      <c r="R37" s="200">
        <v>6.1130000000000004E-3</v>
      </c>
      <c r="S37" s="167"/>
      <c r="T37" s="196">
        <v>0.31799830000000001</v>
      </c>
      <c r="U37" s="167"/>
      <c r="V37" s="196">
        <v>0.44172309999999998</v>
      </c>
      <c r="W37" s="167"/>
      <c r="X37" s="168">
        <f t="shared" si="1"/>
        <v>0</v>
      </c>
    </row>
    <row r="38" spans="1:24" ht="13.5" x14ac:dyDescent="0.25">
      <c r="A38" s="163">
        <v>9067</v>
      </c>
      <c r="B38" s="164" t="s">
        <v>61</v>
      </c>
      <c r="C38" s="165" t="s">
        <v>62</v>
      </c>
      <c r="D38" s="196">
        <v>9.7835000000000005E-3</v>
      </c>
      <c r="E38" s="167"/>
      <c r="F38" s="196">
        <v>1.14971E-2</v>
      </c>
      <c r="G38" s="167"/>
      <c r="H38" s="196">
        <v>1.2663499999999999E-2</v>
      </c>
      <c r="I38" s="167"/>
      <c r="J38" s="168">
        <f t="shared" si="7"/>
        <v>0</v>
      </c>
      <c r="K38" s="200">
        <v>9.077E-3</v>
      </c>
      <c r="L38" s="167"/>
      <c r="M38" s="196">
        <v>2.6396800000000002E-2</v>
      </c>
      <c r="N38" s="167"/>
      <c r="O38" s="196">
        <v>3.3640200000000002E-2</v>
      </c>
      <c r="P38" s="167"/>
      <c r="Q38" s="168">
        <f t="shared" si="0"/>
        <v>0</v>
      </c>
      <c r="R38" s="200">
        <v>7.1069999999999996E-3</v>
      </c>
      <c r="S38" s="167"/>
      <c r="T38" s="196">
        <v>0.31899230000000001</v>
      </c>
      <c r="U38" s="167"/>
      <c r="V38" s="196">
        <v>0.44271709999999997</v>
      </c>
      <c r="W38" s="167"/>
      <c r="X38" s="168">
        <f t="shared" si="1"/>
        <v>0</v>
      </c>
    </row>
    <row r="39" spans="1:24" ht="13.5" x14ac:dyDescent="0.25">
      <c r="A39" s="163">
        <v>9068</v>
      </c>
      <c r="B39" s="164" t="s">
        <v>26</v>
      </c>
      <c r="C39" s="165" t="s">
        <v>63</v>
      </c>
      <c r="D39" s="196">
        <v>1.0635500000000001E-2</v>
      </c>
      <c r="E39" s="167"/>
      <c r="F39" s="196">
        <v>1.23491E-2</v>
      </c>
      <c r="G39" s="167"/>
      <c r="H39" s="196">
        <v>1.35155E-2</v>
      </c>
      <c r="I39" s="167"/>
      <c r="J39" s="168">
        <f t="shared" si="7"/>
        <v>0</v>
      </c>
      <c r="K39" s="200">
        <v>2.5054799999999999E-2</v>
      </c>
      <c r="L39" s="167"/>
      <c r="M39" s="196">
        <v>2.72488E-2</v>
      </c>
      <c r="N39" s="167"/>
      <c r="O39" s="196">
        <v>3.4492200000000001E-2</v>
      </c>
      <c r="P39" s="167"/>
      <c r="Q39" s="168">
        <f t="shared" si="0"/>
        <v>0</v>
      </c>
      <c r="R39" s="200">
        <v>0.30266029999999999</v>
      </c>
      <c r="S39" s="167"/>
      <c r="T39" s="196">
        <v>0.31984430000000003</v>
      </c>
      <c r="U39" s="167"/>
      <c r="V39" s="196">
        <v>0.44356909999999999</v>
      </c>
      <c r="W39" s="167"/>
      <c r="X39" s="168">
        <f t="shared" si="1"/>
        <v>0</v>
      </c>
    </row>
    <row r="40" spans="1:24" ht="13.5" x14ac:dyDescent="0.25">
      <c r="A40" s="170" t="s">
        <v>119</v>
      </c>
      <c r="B40" s="171"/>
      <c r="C40" s="178"/>
      <c r="D40" s="30"/>
      <c r="E40" s="173"/>
      <c r="F40" s="30" t="s">
        <v>31</v>
      </c>
      <c r="G40" s="173"/>
      <c r="H40" s="30" t="s">
        <v>31</v>
      </c>
      <c r="I40" s="174"/>
      <c r="J40" s="175"/>
      <c r="K40" s="201"/>
      <c r="L40" s="175"/>
      <c r="M40" s="201"/>
      <c r="N40" s="175"/>
      <c r="O40" s="201"/>
      <c r="P40" s="176"/>
      <c r="Q40" s="175"/>
      <c r="R40" s="202"/>
      <c r="S40" s="175"/>
      <c r="T40" s="201"/>
      <c r="U40" s="175"/>
      <c r="V40" s="201"/>
      <c r="W40" s="176"/>
      <c r="X40" s="175"/>
    </row>
    <row r="41" spans="1:24" ht="13.5" x14ac:dyDescent="0.25">
      <c r="A41" s="163">
        <v>9077</v>
      </c>
      <c r="B41" s="164" t="s">
        <v>66</v>
      </c>
      <c r="C41" s="165" t="s">
        <v>67</v>
      </c>
      <c r="D41" s="196">
        <v>4.6864999999999997E-3</v>
      </c>
      <c r="E41" s="167"/>
      <c r="F41" s="196">
        <v>6.4000999999999997E-3</v>
      </c>
      <c r="G41" s="167"/>
      <c r="H41" s="196">
        <v>7.5665000000000003E-3</v>
      </c>
      <c r="I41" s="167"/>
      <c r="J41" s="168">
        <f t="shared" ref="J41:J46" si="8">D41*E41+F41*G41+H41*I41</f>
        <v>0</v>
      </c>
      <c r="K41" s="200">
        <v>3.98E-3</v>
      </c>
      <c r="L41" s="167"/>
      <c r="M41" s="196">
        <v>2.1299800000000001E-2</v>
      </c>
      <c r="N41" s="167"/>
      <c r="O41" s="196">
        <v>2.8543300000000001E-2</v>
      </c>
      <c r="P41" s="167"/>
      <c r="Q41" s="168">
        <f t="shared" si="0"/>
        <v>0</v>
      </c>
      <c r="R41" s="200">
        <v>2.0100000000000001E-3</v>
      </c>
      <c r="S41" s="167"/>
      <c r="T41" s="196">
        <v>0.31389529999999999</v>
      </c>
      <c r="U41" s="167"/>
      <c r="V41" s="196">
        <v>0.43762010000000001</v>
      </c>
      <c r="W41" s="167"/>
      <c r="X41" s="168">
        <f t="shared" si="1"/>
        <v>0</v>
      </c>
    </row>
    <row r="42" spans="1:24" ht="13.5" x14ac:dyDescent="0.25">
      <c r="A42" s="163">
        <v>9078</v>
      </c>
      <c r="B42" s="164" t="s">
        <v>32</v>
      </c>
      <c r="C42" s="165" t="s">
        <v>68</v>
      </c>
      <c r="D42" s="196">
        <v>5.1979000000000001E-3</v>
      </c>
      <c r="E42" s="167"/>
      <c r="F42" s="196">
        <v>6.9115000000000001E-3</v>
      </c>
      <c r="G42" s="167"/>
      <c r="H42" s="196">
        <v>8.0779000000000007E-3</v>
      </c>
      <c r="I42" s="167"/>
      <c r="J42" s="168">
        <f t="shared" si="8"/>
        <v>0</v>
      </c>
      <c r="K42" s="200">
        <v>1.9617300000000001E-2</v>
      </c>
      <c r="L42" s="167"/>
      <c r="M42" s="196">
        <v>2.1811199999999999E-2</v>
      </c>
      <c r="N42" s="167"/>
      <c r="O42" s="196">
        <v>2.9054699999999999E-2</v>
      </c>
      <c r="P42" s="167"/>
      <c r="Q42" s="168">
        <f t="shared" si="0"/>
        <v>0</v>
      </c>
      <c r="R42" s="200">
        <v>0.29722270000000001</v>
      </c>
      <c r="S42" s="167"/>
      <c r="T42" s="196">
        <v>0.31440669999999998</v>
      </c>
      <c r="U42" s="167"/>
      <c r="V42" s="196">
        <v>0.43813150000000001</v>
      </c>
      <c r="W42" s="167"/>
      <c r="X42" s="168">
        <f t="shared" si="1"/>
        <v>0</v>
      </c>
    </row>
    <row r="43" spans="1:24" ht="13.5" x14ac:dyDescent="0.25">
      <c r="A43" s="163">
        <v>9079</v>
      </c>
      <c r="B43" s="164" t="s">
        <v>11</v>
      </c>
      <c r="C43" s="165" t="s">
        <v>69</v>
      </c>
      <c r="D43" s="196">
        <v>7.3988999999999999E-3</v>
      </c>
      <c r="E43" s="167"/>
      <c r="F43" s="196">
        <v>9.1125000000000008E-3</v>
      </c>
      <c r="G43" s="167"/>
      <c r="H43" s="196">
        <v>1.0278900000000001E-2</v>
      </c>
      <c r="I43" s="167"/>
      <c r="J43" s="168">
        <f t="shared" si="8"/>
        <v>0</v>
      </c>
      <c r="K43" s="200">
        <v>6.6924000000000003E-3</v>
      </c>
      <c r="L43" s="167"/>
      <c r="M43" s="196">
        <v>2.4012200000000001E-2</v>
      </c>
      <c r="N43" s="167"/>
      <c r="O43" s="196">
        <v>3.1255699999999997E-2</v>
      </c>
      <c r="P43" s="167"/>
      <c r="Q43" s="168">
        <f t="shared" si="0"/>
        <v>0</v>
      </c>
      <c r="R43" s="200">
        <v>4.7223999999999999E-3</v>
      </c>
      <c r="S43" s="167"/>
      <c r="T43" s="196">
        <v>0.31660769999999999</v>
      </c>
      <c r="U43" s="167"/>
      <c r="V43" s="196">
        <v>0.44033250000000002</v>
      </c>
      <c r="W43" s="167"/>
      <c r="X43" s="168">
        <f t="shared" si="1"/>
        <v>0</v>
      </c>
    </row>
    <row r="44" spans="1:24" ht="13.5" x14ac:dyDescent="0.25">
      <c r="A44" s="163">
        <v>9080</v>
      </c>
      <c r="B44" s="164" t="s">
        <v>59</v>
      </c>
      <c r="C44" s="165" t="s">
        <v>70</v>
      </c>
      <c r="D44" s="196">
        <v>9.6708999999999996E-3</v>
      </c>
      <c r="E44" s="167"/>
      <c r="F44" s="196">
        <v>1.1384500000000001E-2</v>
      </c>
      <c r="G44" s="167"/>
      <c r="H44" s="196">
        <v>1.25509E-2</v>
      </c>
      <c r="I44" s="167"/>
      <c r="J44" s="168">
        <f t="shared" si="8"/>
        <v>0</v>
      </c>
      <c r="K44" s="200">
        <v>2.4090299999999999E-2</v>
      </c>
      <c r="L44" s="167"/>
      <c r="M44" s="196">
        <v>2.6284200000000001E-2</v>
      </c>
      <c r="N44" s="167"/>
      <c r="O44" s="196">
        <v>3.3527700000000001E-2</v>
      </c>
      <c r="P44" s="167"/>
      <c r="Q44" s="168">
        <f t="shared" si="0"/>
        <v>0</v>
      </c>
      <c r="R44" s="200">
        <v>0.30169570000000001</v>
      </c>
      <c r="S44" s="167"/>
      <c r="T44" s="196">
        <v>0.31887969999999999</v>
      </c>
      <c r="U44" s="167"/>
      <c r="V44" s="196">
        <v>0.44260450000000001</v>
      </c>
      <c r="W44" s="167"/>
      <c r="X44" s="168">
        <f t="shared" si="1"/>
        <v>0</v>
      </c>
    </row>
    <row r="45" spans="1:24" ht="13.5" x14ac:dyDescent="0.25">
      <c r="A45" s="163">
        <v>9081</v>
      </c>
      <c r="B45" s="164" t="s">
        <v>25</v>
      </c>
      <c r="C45" s="165" t="s">
        <v>45</v>
      </c>
      <c r="D45" s="196">
        <v>1.00675E-2</v>
      </c>
      <c r="E45" s="167"/>
      <c r="F45" s="196">
        <v>1.1781099999999999E-2</v>
      </c>
      <c r="G45" s="167"/>
      <c r="H45" s="196">
        <v>1.2947500000000001E-2</v>
      </c>
      <c r="I45" s="167"/>
      <c r="J45" s="168">
        <f t="shared" si="8"/>
        <v>0</v>
      </c>
      <c r="K45" s="200">
        <v>9.3609999999999995E-3</v>
      </c>
      <c r="L45" s="167"/>
      <c r="M45" s="196">
        <v>2.6680800000000001E-2</v>
      </c>
      <c r="N45" s="167"/>
      <c r="O45" s="196">
        <v>3.3924200000000002E-2</v>
      </c>
      <c r="P45" s="167"/>
      <c r="Q45" s="168">
        <f t="shared" si="0"/>
        <v>0</v>
      </c>
      <c r="R45" s="200">
        <v>7.391E-3</v>
      </c>
      <c r="S45" s="167"/>
      <c r="T45" s="196">
        <v>0.31927630000000001</v>
      </c>
      <c r="U45" s="167"/>
      <c r="V45" s="196">
        <v>0.44300109999999998</v>
      </c>
      <c r="W45" s="167"/>
      <c r="X45" s="168">
        <f t="shared" si="1"/>
        <v>0</v>
      </c>
    </row>
    <row r="46" spans="1:24" ht="13.5" x14ac:dyDescent="0.25">
      <c r="A46" s="163">
        <v>9082</v>
      </c>
      <c r="B46" s="164" t="s">
        <v>61</v>
      </c>
      <c r="C46" s="165" t="s">
        <v>6</v>
      </c>
      <c r="D46" s="196">
        <v>1.1487499999999999E-2</v>
      </c>
      <c r="E46" s="167"/>
      <c r="F46" s="196">
        <v>1.32011E-2</v>
      </c>
      <c r="G46" s="167"/>
      <c r="H46" s="196">
        <v>1.43675E-2</v>
      </c>
      <c r="I46" s="167"/>
      <c r="J46" s="168">
        <f t="shared" si="8"/>
        <v>0</v>
      </c>
      <c r="K46" s="200">
        <v>1.0781000000000001E-2</v>
      </c>
      <c r="L46" s="167"/>
      <c r="M46" s="196">
        <v>2.8100799999999999E-2</v>
      </c>
      <c r="N46" s="167"/>
      <c r="O46" s="196">
        <v>3.5344199999999999E-2</v>
      </c>
      <c r="P46" s="167"/>
      <c r="Q46" s="168">
        <f t="shared" si="0"/>
        <v>0</v>
      </c>
      <c r="R46" s="200">
        <v>8.8109999999999994E-3</v>
      </c>
      <c r="S46" s="167"/>
      <c r="T46" s="196">
        <v>0.32069629999999999</v>
      </c>
      <c r="U46" s="167"/>
      <c r="V46" s="196">
        <v>0.44442110000000001</v>
      </c>
      <c r="W46" s="167"/>
      <c r="X46" s="168">
        <f t="shared" si="1"/>
        <v>0</v>
      </c>
    </row>
    <row r="47" spans="1:24" ht="13.5" x14ac:dyDescent="0.25">
      <c r="A47" s="163">
        <v>9083</v>
      </c>
      <c r="B47" s="164" t="s">
        <v>26</v>
      </c>
      <c r="C47" s="165" t="s">
        <v>71</v>
      </c>
      <c r="D47" s="196">
        <v>1.19135E-2</v>
      </c>
      <c r="E47" s="167"/>
      <c r="F47" s="196">
        <v>1.36271E-2</v>
      </c>
      <c r="G47" s="167"/>
      <c r="H47" s="196">
        <v>1.4793499999999999E-2</v>
      </c>
      <c r="I47" s="167"/>
      <c r="J47" s="168">
        <f>D47*E47+F47*G47+H47*I47</f>
        <v>0</v>
      </c>
      <c r="K47" s="200">
        <v>2.63328E-2</v>
      </c>
      <c r="L47" s="167"/>
      <c r="M47" s="196">
        <v>2.8526800000000001E-2</v>
      </c>
      <c r="N47" s="167"/>
      <c r="O47" s="196">
        <v>3.5770200000000002E-2</v>
      </c>
      <c r="P47" s="167"/>
      <c r="Q47" s="168">
        <f t="shared" si="0"/>
        <v>0</v>
      </c>
      <c r="R47" s="200">
        <f>[1]Tarifs!P46</f>
        <v>0.29968600000000001</v>
      </c>
      <c r="S47" s="167"/>
      <c r="T47" s="196">
        <v>0.32112230000000003</v>
      </c>
      <c r="U47" s="167"/>
      <c r="V47" s="196">
        <v>0.4448471</v>
      </c>
      <c r="W47" s="167"/>
      <c r="X47" s="168">
        <f t="shared" si="1"/>
        <v>0</v>
      </c>
    </row>
    <row r="48" spans="1:24" ht="13.5" x14ac:dyDescent="0.25">
      <c r="A48" s="170" t="s">
        <v>120</v>
      </c>
      <c r="B48" s="181"/>
      <c r="C48" s="182"/>
      <c r="D48" s="198"/>
      <c r="E48" s="183"/>
      <c r="F48" s="198" t="s">
        <v>31</v>
      </c>
      <c r="G48" s="183"/>
      <c r="H48" s="198" t="s">
        <v>31</v>
      </c>
      <c r="I48" s="174"/>
      <c r="J48" s="175"/>
      <c r="K48" s="201"/>
      <c r="L48" s="175"/>
      <c r="M48" s="201"/>
      <c r="N48" s="175"/>
      <c r="O48" s="201"/>
      <c r="P48" s="176"/>
      <c r="Q48" s="175"/>
      <c r="R48" s="202"/>
      <c r="S48" s="175"/>
      <c r="T48" s="201"/>
      <c r="U48" s="175"/>
      <c r="V48" s="201"/>
      <c r="W48" s="176"/>
      <c r="X48" s="175"/>
    </row>
    <row r="49" spans="1:24" ht="13.5" x14ac:dyDescent="0.25">
      <c r="A49" s="163">
        <v>9089</v>
      </c>
      <c r="B49" s="164" t="s">
        <v>66</v>
      </c>
      <c r="C49" s="165" t="s">
        <v>76</v>
      </c>
      <c r="D49" s="196">
        <v>5.55608E-2</v>
      </c>
      <c r="E49" s="167"/>
      <c r="F49" s="196">
        <v>5.7274400000000003E-2</v>
      </c>
      <c r="G49" s="167"/>
      <c r="H49" s="196">
        <v>5.8440800000000001E-2</v>
      </c>
      <c r="I49" s="167"/>
      <c r="J49" s="168">
        <f t="shared" ref="J49:J54" si="9">D49*E49+F49*G49+H49*I49</f>
        <v>0</v>
      </c>
      <c r="K49" s="200">
        <v>5.4854300000000002E-2</v>
      </c>
      <c r="L49" s="167"/>
      <c r="M49" s="196">
        <v>7.2174199999999994E-2</v>
      </c>
      <c r="N49" s="167"/>
      <c r="O49" s="196">
        <v>7.9417600000000005E-2</v>
      </c>
      <c r="P49" s="167"/>
      <c r="Q49" s="168">
        <f t="shared" si="0"/>
        <v>0</v>
      </c>
      <c r="R49" s="200">
        <v>5.2884300000000002E-2</v>
      </c>
      <c r="S49" s="167"/>
      <c r="T49" s="196">
        <v>0.36476960000000003</v>
      </c>
      <c r="U49" s="167"/>
      <c r="V49" s="196">
        <v>0.4884944</v>
      </c>
      <c r="W49" s="167"/>
      <c r="X49" s="168">
        <f t="shared" si="1"/>
        <v>0</v>
      </c>
    </row>
    <row r="50" spans="1:24" ht="13.5" x14ac:dyDescent="0.25">
      <c r="A50" s="163">
        <v>9090</v>
      </c>
      <c r="B50" s="164" t="s">
        <v>11</v>
      </c>
      <c r="C50" s="165" t="s">
        <v>77</v>
      </c>
      <c r="D50" s="196">
        <v>0.1816441</v>
      </c>
      <c r="E50" s="167"/>
      <c r="F50" s="196">
        <v>0.18335770000000001</v>
      </c>
      <c r="G50" s="167"/>
      <c r="H50" s="196">
        <v>0.1845241</v>
      </c>
      <c r="I50" s="167"/>
      <c r="J50" s="168">
        <f t="shared" si="9"/>
        <v>0</v>
      </c>
      <c r="K50" s="200">
        <v>0.1960634</v>
      </c>
      <c r="L50" s="167"/>
      <c r="M50" s="196">
        <v>0.1982574</v>
      </c>
      <c r="N50" s="167"/>
      <c r="O50" s="196">
        <v>0.20550080000000001</v>
      </c>
      <c r="P50" s="167"/>
      <c r="Q50" s="168">
        <f t="shared" si="0"/>
        <v>0</v>
      </c>
      <c r="R50" s="200">
        <v>0.4736689</v>
      </c>
      <c r="S50" s="167"/>
      <c r="T50" s="196">
        <v>0.49085289999999998</v>
      </c>
      <c r="U50" s="167"/>
      <c r="V50" s="196">
        <v>0.6145777</v>
      </c>
      <c r="W50" s="167"/>
      <c r="X50" s="168">
        <f t="shared" si="1"/>
        <v>0</v>
      </c>
    </row>
    <row r="51" spans="1:24" ht="13.5" x14ac:dyDescent="0.25">
      <c r="A51" s="163">
        <v>9091</v>
      </c>
      <c r="B51" s="164" t="s">
        <v>59</v>
      </c>
      <c r="C51" s="165" t="s">
        <v>78</v>
      </c>
      <c r="D51" s="196">
        <v>0.2067725</v>
      </c>
      <c r="E51" s="167"/>
      <c r="F51" s="196">
        <v>0.20848610000000001</v>
      </c>
      <c r="G51" s="167"/>
      <c r="H51" s="196">
        <v>0.20965249999999999</v>
      </c>
      <c r="I51" s="167"/>
      <c r="J51" s="168">
        <f t="shared" si="9"/>
        <v>0</v>
      </c>
      <c r="K51" s="200">
        <v>0.206066</v>
      </c>
      <c r="L51" s="167"/>
      <c r="M51" s="196">
        <v>0.2233858</v>
      </c>
      <c r="N51" s="167"/>
      <c r="O51" s="196">
        <v>0.23062920000000001</v>
      </c>
      <c r="P51" s="167"/>
      <c r="Q51" s="168">
        <f t="shared" si="0"/>
        <v>0</v>
      </c>
      <c r="R51" s="200">
        <v>0.204096</v>
      </c>
      <c r="S51" s="167"/>
      <c r="T51" s="196">
        <v>0.51598129999999998</v>
      </c>
      <c r="U51" s="167"/>
      <c r="V51" s="196">
        <v>0.63970610000000006</v>
      </c>
      <c r="W51" s="167"/>
      <c r="X51" s="168">
        <f t="shared" si="1"/>
        <v>0</v>
      </c>
    </row>
    <row r="52" spans="1:24" ht="13.5" x14ac:dyDescent="0.25">
      <c r="A52" s="163">
        <v>9092</v>
      </c>
      <c r="B52" s="164" t="s">
        <v>61</v>
      </c>
      <c r="C52" s="165" t="s">
        <v>80</v>
      </c>
      <c r="D52" s="196">
        <v>0.34239150000000002</v>
      </c>
      <c r="E52" s="167"/>
      <c r="F52" s="196">
        <v>0.3441051</v>
      </c>
      <c r="G52" s="167"/>
      <c r="H52" s="196">
        <v>0.34527150000000001</v>
      </c>
      <c r="I52" s="167"/>
      <c r="J52" s="168">
        <f t="shared" si="9"/>
        <v>0</v>
      </c>
      <c r="K52" s="200">
        <v>0.35681089999999999</v>
      </c>
      <c r="L52" s="167"/>
      <c r="M52" s="196">
        <v>0.35900480000000001</v>
      </c>
      <c r="N52" s="167"/>
      <c r="O52" s="196">
        <v>0.36624830000000003</v>
      </c>
      <c r="P52" s="167"/>
      <c r="Q52" s="168">
        <f t="shared" si="0"/>
        <v>0</v>
      </c>
      <c r="R52" s="200">
        <v>0.63441630000000004</v>
      </c>
      <c r="S52" s="167"/>
      <c r="T52" s="196">
        <v>0.65160030000000002</v>
      </c>
      <c r="U52" s="167"/>
      <c r="V52" s="196">
        <v>0.77532509999999999</v>
      </c>
      <c r="W52" s="167"/>
      <c r="X52" s="168">
        <f t="shared" si="1"/>
        <v>0</v>
      </c>
    </row>
    <row r="53" spans="1:24" ht="13.5" x14ac:dyDescent="0.25">
      <c r="A53" s="163">
        <v>9093</v>
      </c>
      <c r="B53" s="164" t="s">
        <v>26</v>
      </c>
      <c r="C53" s="165" t="s">
        <v>81</v>
      </c>
      <c r="D53" s="196">
        <v>0.42980400000000002</v>
      </c>
      <c r="E53" s="167"/>
      <c r="F53" s="196">
        <v>0.4315176</v>
      </c>
      <c r="G53" s="167"/>
      <c r="H53" s="196">
        <v>0.43268400000000001</v>
      </c>
      <c r="I53" s="167"/>
      <c r="J53" s="168">
        <f t="shared" si="9"/>
        <v>0</v>
      </c>
      <c r="K53" s="200">
        <v>0.42909750000000002</v>
      </c>
      <c r="L53" s="167"/>
      <c r="M53" s="196">
        <v>0.44641730000000002</v>
      </c>
      <c r="N53" s="167"/>
      <c r="O53" s="196">
        <v>0.45366079999999998</v>
      </c>
      <c r="P53" s="167"/>
      <c r="Q53" s="168">
        <f t="shared" si="0"/>
        <v>0</v>
      </c>
      <c r="R53" s="200">
        <v>0.42712749999999999</v>
      </c>
      <c r="S53" s="167"/>
      <c r="T53" s="196">
        <v>0.73901280000000003</v>
      </c>
      <c r="U53" s="167"/>
      <c r="V53" s="196">
        <v>0.86273759999999999</v>
      </c>
      <c r="W53" s="167"/>
      <c r="X53" s="168">
        <f t="shared" si="1"/>
        <v>0</v>
      </c>
    </row>
    <row r="54" spans="1:24" ht="13.5" x14ac:dyDescent="0.25">
      <c r="A54" s="163">
        <v>9094</v>
      </c>
      <c r="B54" s="164" t="s">
        <v>29</v>
      </c>
      <c r="C54" s="165" t="s">
        <v>82</v>
      </c>
      <c r="D54" s="196">
        <v>0.71330400000000005</v>
      </c>
      <c r="E54" s="184"/>
      <c r="F54" s="196">
        <v>0.71501760000000003</v>
      </c>
      <c r="G54" s="184"/>
      <c r="H54" s="196">
        <v>0.71618400000000004</v>
      </c>
      <c r="I54" s="167"/>
      <c r="J54" s="168">
        <f t="shared" si="9"/>
        <v>0</v>
      </c>
      <c r="K54" s="200">
        <v>0.72772340000000002</v>
      </c>
      <c r="L54" s="167"/>
      <c r="M54" s="196">
        <v>0.72991729999999999</v>
      </c>
      <c r="N54" s="167"/>
      <c r="O54" s="196">
        <v>0.73716079999999995</v>
      </c>
      <c r="P54" s="167"/>
      <c r="Q54" s="168">
        <f t="shared" si="0"/>
        <v>0</v>
      </c>
      <c r="R54" s="200">
        <v>1.0053288</v>
      </c>
      <c r="S54" s="167"/>
      <c r="T54" s="196">
        <v>0.73113119999999998</v>
      </c>
      <c r="U54" s="167"/>
      <c r="V54" s="196">
        <v>1.1462376000000001</v>
      </c>
      <c r="W54" s="167"/>
      <c r="X54" s="168">
        <f t="shared" si="1"/>
        <v>0</v>
      </c>
    </row>
    <row r="55" spans="1:24" ht="14.25" thickBot="1" x14ac:dyDescent="0.3">
      <c r="A55" s="147"/>
      <c r="B55" s="185"/>
      <c r="C55" s="186"/>
      <c r="D55" s="187"/>
      <c r="E55" s="188">
        <f>SUM(E7:E54)</f>
        <v>0</v>
      </c>
      <c r="F55" s="189"/>
      <c r="G55" s="188">
        <f>SUM(G7:G54)</f>
        <v>0</v>
      </c>
      <c r="H55" s="189"/>
      <c r="I55" s="188">
        <f>SUM(I7:I54)</f>
        <v>0</v>
      </c>
      <c r="J55" s="190">
        <f>SUM(J7:J54)</f>
        <v>0</v>
      </c>
      <c r="K55" s="187"/>
      <c r="L55" s="191">
        <f>SUM(L7:L54)</f>
        <v>0</v>
      </c>
      <c r="M55" s="192"/>
      <c r="N55" s="191">
        <f>SUM(N7:N54)</f>
        <v>0</v>
      </c>
      <c r="O55" s="192"/>
      <c r="P55" s="188">
        <f>SUM(P7:P54)</f>
        <v>0</v>
      </c>
      <c r="Q55" s="190">
        <f>SUM(Q7:Q54)</f>
        <v>0</v>
      </c>
      <c r="R55" s="169"/>
      <c r="S55" s="193">
        <f>SUM(S7:S54)</f>
        <v>0</v>
      </c>
      <c r="T55" s="166"/>
      <c r="U55" s="193">
        <f>SUM(U7:U54)</f>
        <v>0</v>
      </c>
      <c r="V55" s="166"/>
      <c r="W55" s="194">
        <f>SUM(W7:W54)</f>
        <v>0</v>
      </c>
      <c r="X55" s="190">
        <f>SUM(X7:X54)</f>
        <v>0</v>
      </c>
    </row>
  </sheetData>
  <sheetProtection algorithmName="SHA-512" hashValue="v/qERYrf9LxigiWYhCcgFs/0VOA8W6GFGSRkXv1PCbrLGM4wb7M/oo5qDJJRi0mqyHq4MlsnhLbRqej7QbyHxQ==" saltValue="6ffyg+lFMpsIIsJOhygssg==" spinCount="100000" sheet="1" objects="1" scenarios="1"/>
  <mergeCells count="7">
    <mergeCell ref="R3:W3"/>
    <mergeCell ref="A1:D2"/>
    <mergeCell ref="E1:F2"/>
    <mergeCell ref="G1:I2"/>
    <mergeCell ref="J1:J2"/>
    <mergeCell ref="D3:I3"/>
    <mergeCell ref="K3:P3"/>
  </mergeCells>
  <dataValidations count="1">
    <dataValidation allowBlank="1" showInputMessage="1" showErrorMessage="1" prompt="Zone interdite_x000a_Verbotene Zone" sqref="H41:H47 D7:D8 F33:F39 H49:H55 D41:D47 D33:D39 F28:F31 H28:H31 H18:H21 D13:D16 F23:F26 D28:D31 F13:F16 H13:H16 D49:D55 D18:D21 F49:F55 H7:H8 F10:F11 F18:F21 H23:H26 F7:F8 H10:H11 O55 D23:D26 T49:T55 V49:V55 R49:R55 M55 K55 D10:D11 H33:H39 F41:F47 V7:V8 T7:T8 R7:R8 R10:R11 V10:V11 T10:T11 T13:T16 R13:R16 V13:V16 V18:V21 T18:T21 R18:R21 R23:R26 V23:V26 T23:T26 T28:T31 R28:R31 V28:V31 V33:V39 T33:T39 R33:R39 R41:R47 V41:V47 T41:T47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Flaschen</vt:lpstr>
      <vt:lpstr>Geschenk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Dembski</dc:creator>
  <cp:lastModifiedBy>Marie Dembski</cp:lastModifiedBy>
  <cp:lastPrinted>2017-05-15T08:39:43Z</cp:lastPrinted>
  <dcterms:created xsi:type="dcterms:W3CDTF">2016-01-12T09:01:19Z</dcterms:created>
  <dcterms:modified xsi:type="dcterms:W3CDTF">2017-11-23T09:48:40Z</dcterms:modified>
</cp:coreProperties>
</file>