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26115" windowHeight="12075"/>
  </bookViews>
  <sheets>
    <sheet name="Déclaration annuelle" sheetId="1" r:id="rId1"/>
  </sheets>
  <externalReferences>
    <externalReference r:id="rId2"/>
  </externalReferences>
  <definedNames>
    <definedName name="_xlnm.Print_Area" localSheetId="0">'Déclaration annuelle'!$A$1:$F$58</definedName>
  </definedNames>
  <calcPr calcId="145621"/>
</workbook>
</file>

<file path=xl/calcChain.xml><?xml version="1.0" encoding="utf-8"?>
<calcChain xmlns="http://schemas.openxmlformats.org/spreadsheetml/2006/main">
  <c r="G54" i="1" l="1"/>
  <c r="F54" i="1" s="1"/>
  <c r="D54" i="1"/>
  <c r="G53" i="1"/>
  <c r="F53" i="1" s="1"/>
  <c r="D53" i="1"/>
  <c r="C51" i="1"/>
  <c r="A48" i="1"/>
  <c r="B47" i="1"/>
  <c r="F46" i="1"/>
  <c r="D46" i="1"/>
  <c r="F41" i="1"/>
  <c r="D41" i="1"/>
  <c r="F36" i="1"/>
  <c r="D36" i="1"/>
  <c r="F35" i="1"/>
  <c r="D35" i="1"/>
  <c r="F34" i="1"/>
  <c r="D34" i="1"/>
  <c r="F33" i="1"/>
  <c r="D33" i="1"/>
  <c r="F32" i="1"/>
  <c r="D32" i="1"/>
  <c r="F31" i="1"/>
  <c r="D31" i="1"/>
  <c r="F30" i="1"/>
  <c r="D30" i="1"/>
  <c r="F29" i="1"/>
  <c r="D29" i="1"/>
  <c r="F28" i="1"/>
  <c r="D28" i="1"/>
  <c r="F27" i="1"/>
  <c r="D27" i="1"/>
  <c r="F26" i="1"/>
  <c r="D26" i="1"/>
  <c r="F25" i="1"/>
  <c r="D25" i="1"/>
  <c r="F24" i="1"/>
  <c r="D24" i="1"/>
  <c r="F19" i="1"/>
  <c r="D19" i="1"/>
  <c r="F18" i="1"/>
  <c r="D18" i="1"/>
  <c r="F17" i="1"/>
  <c r="D17" i="1"/>
  <c r="F16" i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E8" i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41" i="1" s="1"/>
  <c r="E46" i="1" s="1"/>
  <c r="E53" i="1" s="1"/>
  <c r="E54" i="1" s="1"/>
  <c r="D8" i="1"/>
  <c r="F7" i="1"/>
  <c r="D7" i="1"/>
  <c r="G5" i="1"/>
  <c r="F5" i="1"/>
  <c r="D4" i="1"/>
  <c r="A2" i="1" s="1"/>
  <c r="F55" i="1" l="1"/>
  <c r="F56" i="1" s="1"/>
  <c r="D55" i="1"/>
  <c r="D56" i="1" s="1"/>
  <c r="F39" i="1"/>
  <c r="D5" i="1"/>
  <c r="F22" i="1"/>
  <c r="F51" i="1"/>
  <c r="F44" i="1"/>
  <c r="D57" i="1" l="1"/>
  <c r="D58" i="1" s="1"/>
  <c r="D39" i="1"/>
  <c r="D51" i="1"/>
  <c r="D22" i="1"/>
  <c r="D44" i="1"/>
  <c r="F57" i="1"/>
  <c r="F58" i="1" s="1"/>
</calcChain>
</file>

<file path=xl/sharedStrings.xml><?xml version="1.0" encoding="utf-8"?>
<sst xmlns="http://schemas.openxmlformats.org/spreadsheetml/2006/main" count="66" uniqueCount="50">
  <si>
    <t>FORMULAIRE DE DECLARATION DES EMBALLAGES POUR LES SECTEURS MODES, MAROQUINERIES ET CHAUSSURES</t>
  </si>
  <si>
    <t>Code Adhérent :</t>
  </si>
  <si>
    <t>V_ _ _ _</t>
  </si>
  <si>
    <t>Produits en textiles</t>
  </si>
  <si>
    <t>Emballages des produits vendus</t>
  </si>
  <si>
    <t>Nombre d’articles</t>
  </si>
  <si>
    <t>cotisation hTVA</t>
  </si>
  <si>
    <t>Article</t>
  </si>
  <si>
    <t>€/article</t>
  </si>
  <si>
    <t>Articles avec une ou plusieurs étiquettes</t>
  </si>
  <si>
    <t>Chemises, chemisiers emballés</t>
  </si>
  <si>
    <t>Pyjamas et chemises de nuit</t>
  </si>
  <si>
    <t>Slips et culottes</t>
  </si>
  <si>
    <t>Sous-vêtements (chemisettes, ...)</t>
  </si>
  <si>
    <t>Bas nylon et panties</t>
  </si>
  <si>
    <t>Chaussettes</t>
  </si>
  <si>
    <t>Couvertures</t>
  </si>
  <si>
    <t>Oreillers</t>
  </si>
  <si>
    <t>Housses de couette, taies, draps emballés</t>
  </si>
  <si>
    <t>Mercerie</t>
  </si>
  <si>
    <t>Cintres en plastique (non retourné)</t>
  </si>
  <si>
    <t>Autres</t>
  </si>
  <si>
    <t>Produits de maroquineries</t>
  </si>
  <si>
    <t>Sacs à mains en cuir / en synthétique</t>
  </si>
  <si>
    <t>Sacs en nylon (version pliage)</t>
  </si>
  <si>
    <t>Grande valise de voyage</t>
  </si>
  <si>
    <t>Petite valise de voyage</t>
  </si>
  <si>
    <t>Grand sac de voyage</t>
  </si>
  <si>
    <t>Petit sac de voyage</t>
  </si>
  <si>
    <t>Article buisiness (serviette, etc.)</t>
  </si>
  <si>
    <t>Sacs scolaires</t>
  </si>
  <si>
    <t>Grand parapluie (non pliable)</t>
  </si>
  <si>
    <t>Petit parapluie (type Knirps)</t>
  </si>
  <si>
    <t>Porte-monnaie, Porte clés, etc.</t>
  </si>
  <si>
    <t>Ceinture (pochette)</t>
  </si>
  <si>
    <t>Chaussures</t>
  </si>
  <si>
    <t>Nombre d’article</t>
  </si>
  <si>
    <t>Chaussures (paires)</t>
  </si>
  <si>
    <t>Parfumeries</t>
  </si>
  <si>
    <t>Articles vendus y inclus les échantillons</t>
  </si>
  <si>
    <t>Emballages de service (Poids)</t>
  </si>
  <si>
    <t>Poids</t>
  </si>
  <si>
    <t>€/Kilogramme</t>
  </si>
  <si>
    <t>Sacs en papier/carton</t>
  </si>
  <si>
    <t>Sacs en plastique</t>
  </si>
  <si>
    <t>Cotisation réelle :</t>
  </si>
  <si>
    <t>Si cotisation réelle ne dépasse pas le montant de 30 Euro (htva), on vous facturera la cotisation annuelle minimale de 30 Euro + 15% TVA</t>
  </si>
  <si>
    <t>Cotisation annuelle (hTVA) :</t>
  </si>
  <si>
    <t>TVA :</t>
  </si>
  <si>
    <t>Cotisation annuelle (TVA comprise)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</si>
</sst>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00"/>
    <numFmt numFmtId="165" formatCode="#,##0.00\ &quot;€&quot;"/>
    <numFmt numFmtId="166" formatCode="0.000000"/>
    <numFmt numFmtId="167" formatCode="#,##0.000"/>
    <numFmt numFmtId="168" formatCode="_-* #,##0.00\ [$€]_-;\-* #,##0.00\ [$€]_-;_-* &quot;-&quot;??\ [$€]_-;_-@_-"/>
    <numFmt numFmtId="169" formatCode="_([$€]* #,##0.00_);_([$€]* \(#,##0.00\);_([$€]* &quot;-&quot;??_);_(@_)"/>
    <numFmt numFmtId="170" formatCode="_ [$€]\ * #,##0.00_ ;_ [$€]\ * \-#,##0.00_ ;_ [$€]\ * &quot;-&quot;??_ ;_ @_ 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12"/>
      <color rgb="FF3366FF"/>
      <name val="Arial"/>
      <family val="2"/>
    </font>
    <font>
      <b/>
      <sz val="12"/>
      <color rgb="FF0000FF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sz val="9"/>
      <color theme="1"/>
      <name val="Arial"/>
      <family val="2"/>
    </font>
    <font>
      <sz val="11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0" fillId="0" borderId="0"/>
    <xf numFmtId="0" fontId="14" fillId="0" borderId="0"/>
    <xf numFmtId="9" fontId="14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1" xfId="0" applyFont="1" applyBorder="1" applyAlignment="1">
      <alignment horizontal="right" wrapText="1"/>
    </xf>
    <xf numFmtId="0" fontId="4" fillId="2" borderId="2" xfId="0" applyFont="1" applyFill="1" applyBorder="1" applyAlignment="1" applyProtection="1">
      <alignment wrapText="1"/>
      <protection locked="0"/>
    </xf>
    <xf numFmtId="0" fontId="5" fillId="0" borderId="0" xfId="0" applyFont="1"/>
    <xf numFmtId="0" fontId="2" fillId="0" borderId="0" xfId="0" applyFont="1" applyFill="1" applyAlignment="1">
      <alignment horizontal="center"/>
    </xf>
    <xf numFmtId="0" fontId="6" fillId="0" borderId="3" xfId="0" applyFont="1" applyBorder="1"/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/>
    <xf numFmtId="3" fontId="7" fillId="2" borderId="7" xfId="0" applyNumberFormat="1" applyFont="1" applyFill="1" applyBorder="1" applyProtection="1">
      <protection locked="0"/>
    </xf>
    <xf numFmtId="164" fontId="7" fillId="0" borderId="5" xfId="0" applyNumberFormat="1" applyFont="1" applyBorder="1" applyAlignment="1">
      <alignment horizontal="center"/>
    </xf>
    <xf numFmtId="165" fontId="7" fillId="0" borderId="6" xfId="0" applyNumberFormat="1" applyFont="1" applyBorder="1"/>
    <xf numFmtId="165" fontId="7" fillId="3" borderId="7" xfId="0" applyNumberFormat="1" applyFont="1" applyFill="1" applyBorder="1"/>
    <xf numFmtId="164" fontId="0" fillId="0" borderId="7" xfId="0" applyNumberFormat="1" applyBorder="1" applyAlignment="1">
      <alignment horizontal="center"/>
    </xf>
    <xf numFmtId="165" fontId="7" fillId="3" borderId="5" xfId="0" applyNumberFormat="1" applyFont="1" applyFill="1" applyBorder="1"/>
    <xf numFmtId="166" fontId="8" fillId="0" borderId="6" xfId="0" applyNumberFormat="1" applyFont="1" applyBorder="1" applyAlignment="1">
      <alignment horizontal="center" vertical="top"/>
    </xf>
    <xf numFmtId="166" fontId="8" fillId="0" borderId="6" xfId="0" applyNumberFormat="1" applyFont="1" applyBorder="1" applyAlignment="1">
      <alignment horizontal="center"/>
    </xf>
    <xf numFmtId="166" fontId="8" fillId="0" borderId="7" xfId="0" applyNumberFormat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0" fontId="9" fillId="0" borderId="0" xfId="0" applyFont="1"/>
    <xf numFmtId="0" fontId="7" fillId="0" borderId="0" xfId="0" applyFont="1" applyBorder="1"/>
    <xf numFmtId="3" fontId="7" fillId="0" borderId="0" xfId="0" applyNumberFormat="1" applyFont="1" applyFill="1" applyBorder="1" applyProtection="1">
      <protection locked="0"/>
    </xf>
    <xf numFmtId="166" fontId="8" fillId="0" borderId="0" xfId="0" applyNumberFormat="1" applyFont="1" applyBorder="1" applyAlignment="1">
      <alignment horizontal="center"/>
    </xf>
    <xf numFmtId="165" fontId="7" fillId="0" borderId="0" xfId="0" applyNumberFormat="1" applyFont="1" applyBorder="1"/>
    <xf numFmtId="165" fontId="10" fillId="0" borderId="0" xfId="0" applyNumberFormat="1" applyFont="1" applyFill="1" applyBorder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7" fillId="0" borderId="6" xfId="0" applyFont="1" applyBorder="1"/>
    <xf numFmtId="167" fontId="7" fillId="2" borderId="7" xfId="0" applyNumberFormat="1" applyFont="1" applyFill="1" applyBorder="1" applyProtection="1">
      <protection locked="0"/>
    </xf>
    <xf numFmtId="166" fontId="7" fillId="0" borderId="6" xfId="0" applyNumberFormat="1" applyFont="1" applyBorder="1" applyAlignment="1">
      <alignment horizontal="center"/>
    </xf>
    <xf numFmtId="0" fontId="11" fillId="0" borderId="0" xfId="0" applyFont="1"/>
    <xf numFmtId="0" fontId="7" fillId="0" borderId="0" xfId="0" applyFont="1"/>
    <xf numFmtId="0" fontId="12" fillId="0" borderId="0" xfId="0" applyFont="1" applyAlignment="1">
      <alignment horizontal="right"/>
    </xf>
    <xf numFmtId="165" fontId="12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11" fillId="0" borderId="9" xfId="0" applyFont="1" applyBorder="1" applyAlignment="1">
      <alignment horizontal="right" wrapText="1"/>
    </xf>
    <xf numFmtId="165" fontId="10" fillId="0" borderId="10" xfId="0" applyNumberFormat="1" applyFont="1" applyFill="1" applyBorder="1" applyAlignment="1">
      <alignment horizontal="right"/>
    </xf>
    <xf numFmtId="165" fontId="10" fillId="3" borderId="10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165" fontId="13" fillId="0" borderId="0" xfId="0" applyNumberFormat="1" applyFont="1" applyBorder="1"/>
    <xf numFmtId="0" fontId="11" fillId="0" borderId="11" xfId="0" applyFont="1" applyBorder="1" applyAlignment="1">
      <alignment horizontal="right" wrapText="1"/>
    </xf>
    <xf numFmtId="165" fontId="13" fillId="0" borderId="7" xfId="0" applyNumberFormat="1" applyFont="1" applyFill="1" applyBorder="1"/>
    <xf numFmtId="165" fontId="13" fillId="3" borderId="7" xfId="0" applyNumberFormat="1" applyFont="1" applyFill="1" applyBorder="1"/>
  </cellXfs>
  <cellStyles count="9">
    <cellStyle name="Euro" xfId="1"/>
    <cellStyle name="Euro 2" xfId="2"/>
    <cellStyle name="Euro 3" xfId="3"/>
    <cellStyle name="Monétaire 2" xfId="4"/>
    <cellStyle name="Monétaire 3" xfId="5"/>
    <cellStyle name="Normal" xfId="0" builtinId="0"/>
    <cellStyle name="Normal 2" xfId="6"/>
    <cellStyle name="Normal 3" xfId="7"/>
    <cellStyle name="Pourcentag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&#233;claration_annuelle_FEMO-Parfum+ret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claration-Papier-Fichier"/>
      <sheetName val="Déclaration annuelle+(fichier)"/>
      <sheetName val="Caclul"/>
      <sheetName val="Tarifs PV"/>
      <sheetName val="Rétroactivité"/>
    </sheetNames>
    <sheetDataSet>
      <sheetData sheetId="0"/>
      <sheetData sheetId="1"/>
      <sheetData sheetId="2">
        <row r="160">
          <cell r="N160">
            <v>4.2099999999999999E-2</v>
          </cell>
        </row>
        <row r="161">
          <cell r="N161">
            <v>0.41560000000000002</v>
          </cell>
        </row>
      </sheetData>
      <sheetData sheetId="3">
        <row r="2">
          <cell r="C2">
            <v>2014</v>
          </cell>
          <cell r="D2">
            <v>2015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showZeros="0" tabSelected="1" zoomScaleNormal="100" workbookViewId="0">
      <selection activeCell="G8" sqref="G8"/>
    </sheetView>
  </sheetViews>
  <sheetFormatPr baseColWidth="10" defaultRowHeight="15" x14ac:dyDescent="0.25"/>
  <cols>
    <col min="1" max="1" width="43.140625" customWidth="1"/>
    <col min="2" max="2" width="19.7109375" customWidth="1"/>
    <col min="3" max="3" width="15.7109375" customWidth="1"/>
    <col min="4" max="4" width="16.85546875" customWidth="1"/>
    <col min="5" max="5" width="5" style="2" customWidth="1"/>
    <col min="6" max="6" width="15" customWidth="1"/>
    <col min="7" max="7" width="11.85546875" style="4" customWidth="1"/>
  </cols>
  <sheetData>
    <row r="1" spans="1:7" ht="46.5" customHeight="1" x14ac:dyDescent="0.3">
      <c r="A1" s="1" t="s">
        <v>0</v>
      </c>
      <c r="B1" s="1"/>
      <c r="C1" s="1"/>
      <c r="D1" s="1"/>
      <c r="F1" s="3"/>
    </row>
    <row r="2" spans="1:7" ht="20.25" customHeight="1" x14ac:dyDescent="0.3">
      <c r="A2" s="5" t="str">
        <f>CONCATENATE("Année de référence : ",D4)</f>
        <v>Année de référence : 2014</v>
      </c>
      <c r="B2" s="6" t="s">
        <v>1</v>
      </c>
      <c r="C2" s="7"/>
      <c r="D2" s="8" t="s">
        <v>2</v>
      </c>
    </row>
    <row r="4" spans="1:7" ht="16.5" thickBot="1" x14ac:dyDescent="0.3">
      <c r="A4" s="9" t="s">
        <v>3</v>
      </c>
      <c r="D4" s="10">
        <f>'[1]Tarifs PV'!C2</f>
        <v>2014</v>
      </c>
    </row>
    <row r="5" spans="1:7" ht="20.25" customHeight="1" x14ac:dyDescent="0.25">
      <c r="A5" s="11" t="s">
        <v>4</v>
      </c>
      <c r="B5" s="12" t="s">
        <v>5</v>
      </c>
      <c r="C5" s="12" t="s">
        <v>6</v>
      </c>
      <c r="D5" s="13" t="str">
        <f>CONCATENATE("Total ",D4,"
[hTVA]")</f>
        <v>Total 2014
[hTVA]</v>
      </c>
      <c r="F5" s="13" t="str">
        <f>CONCATENATE("Prévision ",'[1]Tarifs PV'!C2+1,"
[hTVA]")</f>
        <v>Prévision 2015
[hTVA]</v>
      </c>
      <c r="G5" s="14" t="str">
        <f>CONCATENATE("Tarifs ",'[1]Tarifs PV'!D2)</f>
        <v>Tarifs 2015</v>
      </c>
    </row>
    <row r="6" spans="1:7" ht="15.75" customHeight="1" thickBot="1" x14ac:dyDescent="0.3">
      <c r="A6" s="15" t="s">
        <v>7</v>
      </c>
      <c r="B6" s="16"/>
      <c r="C6" s="16" t="s">
        <v>8</v>
      </c>
      <c r="D6" s="17"/>
      <c r="F6" s="17"/>
      <c r="G6" s="18"/>
    </row>
    <row r="7" spans="1:7" ht="15.75" thickBot="1" x14ac:dyDescent="0.3">
      <c r="A7" s="19" t="s">
        <v>9</v>
      </c>
      <c r="B7" s="20"/>
      <c r="C7" s="21">
        <v>1.5835349999999998E-3</v>
      </c>
      <c r="D7" s="22">
        <f>ROUND(B7*C7,2)</f>
        <v>0</v>
      </c>
      <c r="E7" s="2">
        <v>1</v>
      </c>
      <c r="F7" s="23">
        <f t="shared" ref="F7:F19" si="0">B7*G7</f>
        <v>0</v>
      </c>
      <c r="G7" s="24">
        <v>1.7923349999999999E-3</v>
      </c>
    </row>
    <row r="8" spans="1:7" ht="15.75" thickBot="1" x14ac:dyDescent="0.3">
      <c r="A8" s="19" t="s">
        <v>10</v>
      </c>
      <c r="B8" s="20"/>
      <c r="C8" s="21">
        <v>8.3852149999999997E-3</v>
      </c>
      <c r="D8" s="22">
        <f t="shared" ref="D8:D19" si="1">ROUND(B8*C8,2)</f>
        <v>0</v>
      </c>
      <c r="E8" s="2">
        <f>E7+1</f>
        <v>2</v>
      </c>
      <c r="F8" s="25">
        <f t="shared" si="0"/>
        <v>0</v>
      </c>
      <c r="G8" s="24">
        <v>9.9988350000000011E-3</v>
      </c>
    </row>
    <row r="9" spans="1:7" ht="15.75" thickBot="1" x14ac:dyDescent="0.3">
      <c r="A9" s="19" t="s">
        <v>11</v>
      </c>
      <c r="B9" s="20"/>
      <c r="C9" s="21">
        <v>6.982514999999999E-3</v>
      </c>
      <c r="D9" s="22">
        <f t="shared" si="1"/>
        <v>0</v>
      </c>
      <c r="E9" s="2">
        <f t="shared" ref="E9:E54" si="2">E8+1</f>
        <v>3</v>
      </c>
      <c r="F9" s="25">
        <f t="shared" si="0"/>
        <v>0</v>
      </c>
      <c r="G9" s="24">
        <v>8.4350350000000004E-3</v>
      </c>
    </row>
    <row r="10" spans="1:7" ht="15.75" thickBot="1" x14ac:dyDescent="0.3">
      <c r="A10" s="19" t="s">
        <v>12</v>
      </c>
      <c r="B10" s="20"/>
      <c r="C10" s="21">
        <v>1.3277349999999998E-3</v>
      </c>
      <c r="D10" s="22">
        <f t="shared" si="1"/>
        <v>0</v>
      </c>
      <c r="E10" s="2">
        <f t="shared" si="2"/>
        <v>4</v>
      </c>
      <c r="F10" s="25">
        <f t="shared" si="0"/>
        <v>0</v>
      </c>
      <c r="G10" s="24">
        <v>1.7189349999999998E-3</v>
      </c>
    </row>
    <row r="11" spans="1:7" ht="15.75" thickBot="1" x14ac:dyDescent="0.3">
      <c r="A11" s="19" t="s">
        <v>13</v>
      </c>
      <c r="B11" s="20"/>
      <c r="C11" s="21">
        <v>5.2394349999999998E-3</v>
      </c>
      <c r="D11" s="22">
        <f t="shared" si="1"/>
        <v>0</v>
      </c>
      <c r="E11" s="2">
        <f t="shared" si="2"/>
        <v>5</v>
      </c>
      <c r="F11" s="25">
        <f t="shared" si="0"/>
        <v>0</v>
      </c>
      <c r="G11" s="24">
        <v>2.1050000000000001E-3</v>
      </c>
    </row>
    <row r="12" spans="1:7" ht="15.75" thickBot="1" x14ac:dyDescent="0.3">
      <c r="A12" s="19" t="s">
        <v>14</v>
      </c>
      <c r="B12" s="20"/>
      <c r="C12" s="21">
        <v>2.588085E-3</v>
      </c>
      <c r="D12" s="22">
        <f t="shared" si="1"/>
        <v>0</v>
      </c>
      <c r="E12" s="2">
        <f t="shared" si="2"/>
        <v>6</v>
      </c>
      <c r="F12" s="25">
        <f t="shared" si="0"/>
        <v>0</v>
      </c>
      <c r="G12" s="24">
        <v>3.1735349999999999E-3</v>
      </c>
    </row>
    <row r="13" spans="1:7" ht="15.75" thickBot="1" x14ac:dyDescent="0.3">
      <c r="A13" s="19" t="s">
        <v>15</v>
      </c>
      <c r="B13" s="20"/>
      <c r="C13" s="21">
        <v>1.455635E-3</v>
      </c>
      <c r="D13" s="22">
        <f t="shared" si="1"/>
        <v>0</v>
      </c>
      <c r="E13" s="2">
        <f t="shared" si="2"/>
        <v>7</v>
      </c>
      <c r="F13" s="25">
        <f t="shared" si="0"/>
        <v>0</v>
      </c>
      <c r="G13" s="24">
        <v>1.7556349999999997E-3</v>
      </c>
    </row>
    <row r="14" spans="1:7" ht="15.75" thickBot="1" x14ac:dyDescent="0.3">
      <c r="A14" s="19" t="s">
        <v>16</v>
      </c>
      <c r="B14" s="20"/>
      <c r="C14" s="21">
        <v>2.3189535000000001E-2</v>
      </c>
      <c r="D14" s="22">
        <f t="shared" si="1"/>
        <v>0</v>
      </c>
      <c r="E14" s="2">
        <f t="shared" si="2"/>
        <v>8</v>
      </c>
      <c r="F14" s="25">
        <f t="shared" si="0"/>
        <v>0</v>
      </c>
      <c r="G14" s="24">
        <v>2.6728334999999999E-2</v>
      </c>
    </row>
    <row r="15" spans="1:7" ht="15.75" thickBot="1" x14ac:dyDescent="0.3">
      <c r="A15" s="19" t="s">
        <v>17</v>
      </c>
      <c r="B15" s="20"/>
      <c r="C15" s="21">
        <v>1.1537334999999998E-2</v>
      </c>
      <c r="D15" s="22">
        <f t="shared" si="1"/>
        <v>0</v>
      </c>
      <c r="E15" s="2">
        <f t="shared" si="2"/>
        <v>9</v>
      </c>
      <c r="F15" s="25">
        <f t="shared" si="0"/>
        <v>0</v>
      </c>
      <c r="G15" s="24">
        <v>1.3218634999999999E-2</v>
      </c>
    </row>
    <row r="16" spans="1:7" ht="15.75" thickBot="1" x14ac:dyDescent="0.3">
      <c r="A16" s="19" t="s">
        <v>18</v>
      </c>
      <c r="B16" s="20"/>
      <c r="C16" s="21">
        <v>1.2339334999999998E-2</v>
      </c>
      <c r="D16" s="22">
        <f t="shared" si="1"/>
        <v>0</v>
      </c>
      <c r="E16" s="2">
        <f t="shared" si="2"/>
        <v>10</v>
      </c>
      <c r="F16" s="25">
        <f t="shared" si="0"/>
        <v>0</v>
      </c>
      <c r="G16" s="24">
        <v>1.4871334999999999E-2</v>
      </c>
    </row>
    <row r="17" spans="1:7" ht="15.75" thickBot="1" x14ac:dyDescent="0.3">
      <c r="A17" s="19" t="s">
        <v>19</v>
      </c>
      <c r="B17" s="20"/>
      <c r="C17" s="21">
        <v>3.0046070000000003E-3</v>
      </c>
      <c r="D17" s="22">
        <f t="shared" si="1"/>
        <v>0</v>
      </c>
      <c r="E17" s="2">
        <f t="shared" si="2"/>
        <v>11</v>
      </c>
      <c r="F17" s="25">
        <f t="shared" si="0"/>
        <v>0</v>
      </c>
      <c r="G17" s="24">
        <v>3.4741570000000003E-3</v>
      </c>
    </row>
    <row r="18" spans="1:7" ht="15.75" thickBot="1" x14ac:dyDescent="0.3">
      <c r="A18" s="19" t="s">
        <v>20</v>
      </c>
      <c r="B18" s="20"/>
      <c r="C18" s="21">
        <v>2.4474534999999999E-2</v>
      </c>
      <c r="D18" s="22">
        <f t="shared" si="1"/>
        <v>0</v>
      </c>
      <c r="E18" s="2">
        <f t="shared" si="2"/>
        <v>12</v>
      </c>
      <c r="F18" s="25">
        <f t="shared" si="0"/>
        <v>0</v>
      </c>
      <c r="G18" s="24">
        <v>2.8140535000000001E-2</v>
      </c>
    </row>
    <row r="19" spans="1:7" ht="15.75" thickBot="1" x14ac:dyDescent="0.3">
      <c r="A19" s="19" t="s">
        <v>21</v>
      </c>
      <c r="B19" s="20"/>
      <c r="C19" s="21">
        <v>3.7351659999999998E-3</v>
      </c>
      <c r="D19" s="22">
        <f t="shared" si="1"/>
        <v>0</v>
      </c>
      <c r="E19" s="2">
        <f t="shared" si="2"/>
        <v>13</v>
      </c>
      <c r="F19" s="25">
        <f t="shared" si="0"/>
        <v>0</v>
      </c>
      <c r="G19" s="24">
        <v>4.8599810000000002E-3</v>
      </c>
    </row>
    <row r="21" spans="1:7" ht="16.5" thickBot="1" x14ac:dyDescent="0.3">
      <c r="A21" s="9" t="s">
        <v>22</v>
      </c>
    </row>
    <row r="22" spans="1:7" ht="15.75" customHeight="1" x14ac:dyDescent="0.25">
      <c r="A22" s="11" t="s">
        <v>4</v>
      </c>
      <c r="B22" s="12" t="s">
        <v>5</v>
      </c>
      <c r="C22" s="12" t="s">
        <v>6</v>
      </c>
      <c r="D22" s="13" t="str">
        <f>D5</f>
        <v>Total 2014
[hTVA]</v>
      </c>
      <c r="F22" s="13" t="str">
        <f>F5</f>
        <v>Prévision 2015
[hTVA]</v>
      </c>
    </row>
    <row r="23" spans="1:7" ht="15.75" thickBot="1" x14ac:dyDescent="0.3">
      <c r="A23" s="15" t="s">
        <v>7</v>
      </c>
      <c r="B23" s="16"/>
      <c r="C23" s="16" t="s">
        <v>8</v>
      </c>
      <c r="D23" s="17"/>
      <c r="F23" s="17"/>
    </row>
    <row r="24" spans="1:7" ht="15.75" thickBot="1" x14ac:dyDescent="0.3">
      <c r="A24" s="19" t="s">
        <v>23</v>
      </c>
      <c r="B24" s="20"/>
      <c r="C24" s="26">
        <v>9.0766599999999985E-3</v>
      </c>
      <c r="D24" s="22">
        <f t="shared" ref="D24:D36" si="3">ROUND(B24*C24,2)</f>
        <v>0</v>
      </c>
      <c r="E24" s="2">
        <f>E19+1</f>
        <v>14</v>
      </c>
      <c r="F24" s="23">
        <f t="shared" ref="F24:F36" si="4">B24*G24</f>
        <v>0</v>
      </c>
      <c r="G24" s="24">
        <v>1.0336459999999999E-2</v>
      </c>
    </row>
    <row r="25" spans="1:7" ht="15.75" thickBot="1" x14ac:dyDescent="0.3">
      <c r="A25" s="19" t="s">
        <v>24</v>
      </c>
      <c r="B25" s="20"/>
      <c r="C25" s="26">
        <v>9.4876999999999982E-3</v>
      </c>
      <c r="D25" s="22">
        <f t="shared" si="3"/>
        <v>0</v>
      </c>
      <c r="E25" s="2">
        <f t="shared" si="2"/>
        <v>15</v>
      </c>
      <c r="F25" s="25">
        <f t="shared" si="4"/>
        <v>0</v>
      </c>
      <c r="G25" s="24">
        <v>1.0731979999999999E-2</v>
      </c>
    </row>
    <row r="26" spans="1:7" ht="15.75" thickBot="1" x14ac:dyDescent="0.3">
      <c r="A26" s="19" t="s">
        <v>25</v>
      </c>
      <c r="B26" s="20"/>
      <c r="C26" s="26">
        <v>1.8306200000000002E-2</v>
      </c>
      <c r="D26" s="22">
        <f t="shared" si="3"/>
        <v>0</v>
      </c>
      <c r="E26" s="2">
        <f t="shared" si="2"/>
        <v>16</v>
      </c>
      <c r="F26" s="25">
        <f t="shared" si="4"/>
        <v>0</v>
      </c>
      <c r="G26" s="24">
        <v>1.8306200000000002E-2</v>
      </c>
    </row>
    <row r="27" spans="1:7" ht="15.75" thickBot="1" x14ac:dyDescent="0.3">
      <c r="A27" s="19" t="s">
        <v>26</v>
      </c>
      <c r="B27" s="20"/>
      <c r="C27" s="26">
        <v>9.3625999999999987E-3</v>
      </c>
      <c r="D27" s="22">
        <f t="shared" si="3"/>
        <v>0</v>
      </c>
      <c r="E27" s="2">
        <f t="shared" si="2"/>
        <v>17</v>
      </c>
      <c r="F27" s="25">
        <f t="shared" si="4"/>
        <v>0</v>
      </c>
      <c r="G27" s="24">
        <v>1.08056E-2</v>
      </c>
    </row>
    <row r="28" spans="1:7" ht="15.75" thickBot="1" x14ac:dyDescent="0.3">
      <c r="A28" s="19" t="s">
        <v>27</v>
      </c>
      <c r="B28" s="20"/>
      <c r="C28" s="26">
        <v>8.9491999999999992E-3</v>
      </c>
      <c r="D28" s="22">
        <f t="shared" si="3"/>
        <v>0</v>
      </c>
      <c r="E28" s="2">
        <f t="shared" si="2"/>
        <v>18</v>
      </c>
      <c r="F28" s="25">
        <f t="shared" si="4"/>
        <v>0</v>
      </c>
      <c r="G28" s="24">
        <v>1.0170200000000001E-2</v>
      </c>
    </row>
    <row r="29" spans="1:7" ht="15.75" thickBot="1" x14ac:dyDescent="0.3">
      <c r="A29" s="19" t="s">
        <v>28</v>
      </c>
      <c r="B29" s="20"/>
      <c r="C29" s="26">
        <v>3.1584999999999998E-3</v>
      </c>
      <c r="D29" s="22">
        <f t="shared" si="3"/>
        <v>0</v>
      </c>
      <c r="E29" s="2">
        <f t="shared" si="2"/>
        <v>19</v>
      </c>
      <c r="F29" s="25">
        <f t="shared" si="4"/>
        <v>0</v>
      </c>
      <c r="G29" s="24">
        <v>3.1584999999999998E-3</v>
      </c>
    </row>
    <row r="30" spans="1:7" ht="15.75" thickBot="1" x14ac:dyDescent="0.3">
      <c r="A30" s="19" t="s">
        <v>29</v>
      </c>
      <c r="B30" s="20"/>
      <c r="C30" s="26">
        <v>1.9572878500000002E-2</v>
      </c>
      <c r="D30" s="22">
        <f t="shared" si="3"/>
        <v>0</v>
      </c>
      <c r="E30" s="2">
        <f t="shared" si="2"/>
        <v>20</v>
      </c>
      <c r="F30" s="25">
        <f t="shared" si="4"/>
        <v>0</v>
      </c>
      <c r="G30" s="24">
        <v>2.0793878500000001E-2</v>
      </c>
    </row>
    <row r="31" spans="1:7" ht="15.75" thickBot="1" x14ac:dyDescent="0.3">
      <c r="A31" s="19" t="s">
        <v>30</v>
      </c>
      <c r="B31" s="20"/>
      <c r="C31" s="26">
        <v>9.1522118333333333E-3</v>
      </c>
      <c r="D31" s="22">
        <f t="shared" si="3"/>
        <v>0</v>
      </c>
      <c r="E31" s="2">
        <f t="shared" si="2"/>
        <v>21</v>
      </c>
      <c r="F31" s="25">
        <f t="shared" si="4"/>
        <v>0</v>
      </c>
      <c r="G31" s="24">
        <v>1.0373211833333333E-2</v>
      </c>
    </row>
    <row r="32" spans="1:7" ht="15.75" thickBot="1" x14ac:dyDescent="0.3">
      <c r="A32" s="19" t="s">
        <v>31</v>
      </c>
      <c r="B32" s="20"/>
      <c r="C32" s="26">
        <v>3.7863749999999998E-3</v>
      </c>
      <c r="D32" s="22">
        <f t="shared" si="3"/>
        <v>0</v>
      </c>
      <c r="E32" s="2">
        <f t="shared" si="2"/>
        <v>22</v>
      </c>
      <c r="F32" s="25">
        <f t="shared" si="4"/>
        <v>0</v>
      </c>
      <c r="G32" s="24">
        <v>6.1661749999999994E-3</v>
      </c>
    </row>
    <row r="33" spans="1:7" ht="15.75" thickBot="1" x14ac:dyDescent="0.3">
      <c r="A33" s="19" t="s">
        <v>32</v>
      </c>
      <c r="B33" s="20"/>
      <c r="C33" s="26">
        <v>1.7214535000000001E-3</v>
      </c>
      <c r="D33" s="22">
        <f t="shared" si="3"/>
        <v>0</v>
      </c>
      <c r="E33" s="2">
        <f t="shared" si="2"/>
        <v>23</v>
      </c>
      <c r="F33" s="25">
        <f t="shared" si="4"/>
        <v>0</v>
      </c>
      <c r="G33" s="24">
        <v>2.7646534999999999E-3</v>
      </c>
    </row>
    <row r="34" spans="1:7" ht="15.75" thickBot="1" x14ac:dyDescent="0.3">
      <c r="A34" s="19" t="s">
        <v>33</v>
      </c>
      <c r="B34" s="20"/>
      <c r="C34" s="26">
        <v>1.6337335000000002E-3</v>
      </c>
      <c r="D34" s="22">
        <f t="shared" si="3"/>
        <v>0</v>
      </c>
      <c r="E34" s="2">
        <f t="shared" si="2"/>
        <v>24</v>
      </c>
      <c r="F34" s="25">
        <f t="shared" si="4"/>
        <v>0</v>
      </c>
      <c r="G34" s="24">
        <v>2.6215135E-3</v>
      </c>
    </row>
    <row r="35" spans="1:7" ht="15.75" thickBot="1" x14ac:dyDescent="0.3">
      <c r="A35" s="19" t="s">
        <v>34</v>
      </c>
      <c r="B35" s="20"/>
      <c r="C35" s="26">
        <v>7.2147849999999985E-4</v>
      </c>
      <c r="D35" s="22">
        <f t="shared" si="3"/>
        <v>0</v>
      </c>
      <c r="E35" s="2">
        <f t="shared" si="2"/>
        <v>25</v>
      </c>
      <c r="F35" s="25">
        <f t="shared" si="4"/>
        <v>0</v>
      </c>
      <c r="G35" s="24">
        <v>1.1452785E-3</v>
      </c>
    </row>
    <row r="36" spans="1:7" ht="15.75" thickBot="1" x14ac:dyDescent="0.3">
      <c r="A36" s="19" t="s">
        <v>21</v>
      </c>
      <c r="B36" s="20"/>
      <c r="C36" s="26">
        <v>3.0968844999999996E-3</v>
      </c>
      <c r="D36" s="22">
        <f t="shared" si="3"/>
        <v>0</v>
      </c>
      <c r="E36" s="2">
        <f t="shared" si="2"/>
        <v>26</v>
      </c>
      <c r="F36" s="25">
        <f t="shared" si="4"/>
        <v>0</v>
      </c>
      <c r="G36" s="24">
        <v>4.2216994999999995E-3</v>
      </c>
    </row>
    <row r="38" spans="1:7" ht="16.5" thickBot="1" x14ac:dyDescent="0.3">
      <c r="A38" s="9" t="s">
        <v>35</v>
      </c>
    </row>
    <row r="39" spans="1:7" ht="15.75" customHeight="1" x14ac:dyDescent="0.25">
      <c r="A39" s="11" t="s">
        <v>4</v>
      </c>
      <c r="B39" s="12" t="s">
        <v>36</v>
      </c>
      <c r="C39" s="12" t="s">
        <v>6</v>
      </c>
      <c r="D39" s="13" t="str">
        <f>D5</f>
        <v>Total 2014
[hTVA]</v>
      </c>
      <c r="F39" s="13" t="str">
        <f>F5</f>
        <v>Prévision 2015
[hTVA]</v>
      </c>
    </row>
    <row r="40" spans="1:7" ht="15.75" thickBot="1" x14ac:dyDescent="0.3">
      <c r="A40" s="15" t="s">
        <v>7</v>
      </c>
      <c r="B40" s="16"/>
      <c r="C40" s="16" t="s">
        <v>8</v>
      </c>
      <c r="D40" s="17"/>
      <c r="F40" s="17"/>
    </row>
    <row r="41" spans="1:7" ht="15.75" thickBot="1" x14ac:dyDescent="0.3">
      <c r="A41" s="19" t="s">
        <v>37</v>
      </c>
      <c r="B41" s="20"/>
      <c r="C41" s="27">
        <v>5.6105349999999998E-3</v>
      </c>
      <c r="D41" s="22">
        <f t="shared" ref="D41" si="5">ROUND(B41*C41,2)</f>
        <v>0</v>
      </c>
      <c r="E41" s="2">
        <f>E36+1</f>
        <v>27</v>
      </c>
      <c r="F41" s="23">
        <f>B41*G41</f>
        <v>0</v>
      </c>
      <c r="G41" s="28">
        <v>8.7075349999999989E-3</v>
      </c>
    </row>
    <row r="42" spans="1:7" ht="11.25" customHeight="1" x14ac:dyDescent="0.25"/>
    <row r="43" spans="1:7" s="30" customFormat="1" ht="24" customHeight="1" thickBot="1" x14ac:dyDescent="0.3">
      <c r="A43" s="9" t="s">
        <v>38</v>
      </c>
      <c r="B43"/>
      <c r="C43"/>
      <c r="D43"/>
      <c r="E43" s="2"/>
      <c r="F43"/>
      <c r="G43" s="29"/>
    </row>
    <row r="44" spans="1:7" s="30" customFormat="1" ht="15.75" customHeight="1" x14ac:dyDescent="0.25">
      <c r="A44" s="11" t="s">
        <v>4</v>
      </c>
      <c r="B44" s="12" t="s">
        <v>36</v>
      </c>
      <c r="C44" s="12" t="s">
        <v>6</v>
      </c>
      <c r="D44" s="13" t="str">
        <f>D5</f>
        <v>Total 2014
[hTVA]</v>
      </c>
      <c r="E44" s="2"/>
      <c r="F44" s="13" t="str">
        <f>F5</f>
        <v>Prévision 2015
[hTVA]</v>
      </c>
      <c r="G44" s="29"/>
    </row>
    <row r="45" spans="1:7" s="30" customFormat="1" ht="14.25" customHeight="1" thickBot="1" x14ac:dyDescent="0.25">
      <c r="A45" s="15" t="s">
        <v>7</v>
      </c>
      <c r="B45" s="16"/>
      <c r="C45" s="16" t="s">
        <v>8</v>
      </c>
      <c r="D45" s="17"/>
      <c r="E45" s="2"/>
      <c r="F45" s="17"/>
      <c r="G45" s="29"/>
    </row>
    <row r="46" spans="1:7" ht="16.5" customHeight="1" thickBot="1" x14ac:dyDescent="0.3">
      <c r="A46" s="19" t="s">
        <v>39</v>
      </c>
      <c r="B46" s="20"/>
      <c r="C46" s="27">
        <v>1.6235869999999999E-2</v>
      </c>
      <c r="D46" s="22">
        <f>ROUND(B46*C46,2)</f>
        <v>0</v>
      </c>
      <c r="E46" s="2">
        <f>E41+1</f>
        <v>28</v>
      </c>
      <c r="F46" s="23">
        <f>B46*G46</f>
        <v>0</v>
      </c>
      <c r="G46" s="28">
        <v>1.907847E-2</v>
      </c>
    </row>
    <row r="47" spans="1:7" ht="16.5" customHeight="1" x14ac:dyDescent="0.25">
      <c r="A47" s="31"/>
      <c r="B47" s="32">
        <f>SUM(B7:B19)+SUM(B24:B36)+B41+B46</f>
        <v>0</v>
      </c>
      <c r="C47" s="33"/>
      <c r="D47" s="34"/>
      <c r="F47" s="35"/>
    </row>
    <row r="48" spans="1:7" ht="15" customHeight="1" x14ac:dyDescent="0.25">
      <c r="A48" s="36" t="str">
        <f>CONCATENATE("Veuillez également remplir le tableau ci-dessous aux cases correspondantes avec le poids des sacs de caisse que vous avez utilisés du 01/01/",'[1]Tarifs PV'!C2," au 31/12/",'[1]Tarifs PV'!C2,". Votre fournisseur peut vous renseigner sur le poids de vos sacs de caisses jetables.")</f>
        <v>Veuillez également remplir le tableau ci-dessous aux cases correspondantes avec le poids des sacs de caisse que vous avez utilisés du 01/01/2014 au 31/12/2014. Votre fournisseur peut vous renseigner sur le poids de vos sacs de caisses jetables.</v>
      </c>
      <c r="B48" s="36"/>
      <c r="C48" s="36"/>
      <c r="D48" s="36"/>
      <c r="F48" s="37"/>
    </row>
    <row r="49" spans="1:7" ht="24" customHeight="1" x14ac:dyDescent="0.25">
      <c r="A49" s="36"/>
      <c r="B49" s="36"/>
      <c r="C49" s="36"/>
      <c r="D49" s="36"/>
      <c r="F49" s="37"/>
    </row>
    <row r="50" spans="1:7" ht="15.75" thickBot="1" x14ac:dyDescent="0.3">
      <c r="A50" s="38"/>
      <c r="B50" s="38"/>
      <c r="C50" s="38"/>
      <c r="D50" s="38"/>
    </row>
    <row r="51" spans="1:7" ht="15.75" customHeight="1" x14ac:dyDescent="0.25">
      <c r="A51" s="11" t="s">
        <v>40</v>
      </c>
      <c r="B51" s="12" t="s">
        <v>41</v>
      </c>
      <c r="C51" s="12" t="str">
        <f>C5</f>
        <v>cotisation hTVA</v>
      </c>
      <c r="D51" s="13" t="str">
        <f>D5</f>
        <v>Total 2014
[hTVA]</v>
      </c>
      <c r="F51" s="13" t="str">
        <f>F5</f>
        <v>Prévision 2015
[hTVA]</v>
      </c>
    </row>
    <row r="52" spans="1:7" ht="15.75" thickBot="1" x14ac:dyDescent="0.3">
      <c r="A52" s="15" t="s">
        <v>7</v>
      </c>
      <c r="B52" s="39"/>
      <c r="C52" s="16" t="s">
        <v>42</v>
      </c>
      <c r="D52" s="17"/>
      <c r="F52" s="17"/>
    </row>
    <row r="53" spans="1:7" ht="15.75" customHeight="1" thickBot="1" x14ac:dyDescent="0.3">
      <c r="A53" s="19" t="s">
        <v>43</v>
      </c>
      <c r="B53" s="40"/>
      <c r="C53" s="41">
        <v>2.58E-2</v>
      </c>
      <c r="D53" s="22">
        <f t="shared" ref="D53" si="6">ROUND(B53*C53,2)</f>
        <v>0</v>
      </c>
      <c r="E53" s="2">
        <f>E46+1</f>
        <v>29</v>
      </c>
      <c r="F53" s="23">
        <f>B53*G53</f>
        <v>0</v>
      </c>
      <c r="G53" s="33">
        <f>[1]Caclul!N160</f>
        <v>4.2099999999999999E-2</v>
      </c>
    </row>
    <row r="54" spans="1:7" ht="15.75" thickBot="1" x14ac:dyDescent="0.3">
      <c r="A54" s="19" t="s">
        <v>44</v>
      </c>
      <c r="B54" s="40"/>
      <c r="C54" s="41">
        <v>0.36009999999999998</v>
      </c>
      <c r="D54" s="22">
        <f>ROUND(B54*C54,2)</f>
        <v>0</v>
      </c>
      <c r="E54" s="2">
        <f t="shared" si="2"/>
        <v>30</v>
      </c>
      <c r="F54" s="25">
        <f>B54*G54</f>
        <v>0</v>
      </c>
      <c r="G54" s="33">
        <f>[1]Caclul!N161</f>
        <v>0.41560000000000002</v>
      </c>
    </row>
    <row r="55" spans="1:7" ht="15.75" thickBot="1" x14ac:dyDescent="0.3">
      <c r="A55" s="42"/>
      <c r="B55" s="43"/>
      <c r="C55" s="44" t="s">
        <v>45</v>
      </c>
      <c r="D55" s="45">
        <f>SUM(D7:D19)+SUM(D24:D36)+D41+D46+SUM(D53:D54)</f>
        <v>0</v>
      </c>
      <c r="F55" s="45">
        <f>SUM(F7:F19)+SUM(F24:F36)+F41+F46+SUM(F53:F54)</f>
        <v>0</v>
      </c>
    </row>
    <row r="56" spans="1:7" ht="15.75" customHeight="1" thickTop="1" thickBot="1" x14ac:dyDescent="0.3">
      <c r="A56" s="46" t="s">
        <v>46</v>
      </c>
      <c r="B56" s="47" t="s">
        <v>47</v>
      </c>
      <c r="C56" s="48"/>
      <c r="D56" s="49">
        <f>IF(D55&lt;=30,30,D55)</f>
        <v>30</v>
      </c>
      <c r="F56" s="50">
        <f>IF(F55&lt;=30,30,F55)</f>
        <v>30</v>
      </c>
    </row>
    <row r="57" spans="1:7" ht="15.75" customHeight="1" thickTop="1" thickBot="1" x14ac:dyDescent="0.3">
      <c r="A57" s="46"/>
      <c r="C57" s="51" t="s">
        <v>48</v>
      </c>
      <c r="D57" s="52">
        <f>D56*0.15</f>
        <v>4.5</v>
      </c>
      <c r="F57" s="52">
        <f>F56*0.15</f>
        <v>4.5</v>
      </c>
    </row>
    <row r="58" spans="1:7" ht="15" customHeight="1" thickBot="1" x14ac:dyDescent="0.3">
      <c r="A58" s="46"/>
      <c r="B58" s="47" t="s">
        <v>49</v>
      </c>
      <c r="C58" s="53"/>
      <c r="D58" s="54">
        <f>D56+D57</f>
        <v>34.5</v>
      </c>
      <c r="F58" s="55">
        <f>F56+F57</f>
        <v>34.5</v>
      </c>
    </row>
  </sheetData>
  <mergeCells count="14">
    <mergeCell ref="A56:A58"/>
    <mergeCell ref="D39:D40"/>
    <mergeCell ref="F39:F40"/>
    <mergeCell ref="D44:D45"/>
    <mergeCell ref="F44:F45"/>
    <mergeCell ref="A48:D49"/>
    <mergeCell ref="D51:D52"/>
    <mergeCell ref="F51:F52"/>
    <mergeCell ref="A1:D1"/>
    <mergeCell ref="D5:D6"/>
    <mergeCell ref="F5:F6"/>
    <mergeCell ref="G5:G6"/>
    <mergeCell ref="D22:D23"/>
    <mergeCell ref="F22:F23"/>
  </mergeCells>
  <printOptions horizontalCentered="1"/>
  <pageMargins left="0.39370078740157483" right="0.43307086614173229" top="0.53" bottom="0.5799999999999999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Déclaration annuelle</vt:lpstr>
      <vt:lpstr>'Déclaration annuelle'!Zone_d_impression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Ahles</dc:creator>
  <cp:lastModifiedBy>Hubert Ahles</cp:lastModifiedBy>
  <dcterms:created xsi:type="dcterms:W3CDTF">2014-12-30T16:51:07Z</dcterms:created>
  <dcterms:modified xsi:type="dcterms:W3CDTF">2014-12-30T16:58:02Z</dcterms:modified>
</cp:coreProperties>
</file>